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codeName="ThisWorkbook"/>
  <xr:revisionPtr revIDLastSave="0" documentId="13_ncr:1_{2BB45D65-A2D0-4304-9111-4A98487B0241}" xr6:coauthVersionLast="47" xr6:coauthVersionMax="47" xr10:uidLastSave="{00000000-0000-0000-0000-000000000000}"/>
  <bookViews>
    <workbookView xWindow="-120" yWindow="-120" windowWidth="21840" windowHeight="13020" xr2:uid="{00000000-000D-0000-FFFF-FFFF00000000}"/>
  </bookViews>
  <sheets>
    <sheet name="statement05Anxx" sheetId="1" r:id="rId1"/>
  </sheets>
  <definedNames>
    <definedName name="JR_PAGE_ANCHOR_0_1">statement05Anxx!#REF!</definedName>
    <definedName name="_xlnm.Print_Area" localSheetId="0">statement05Anxx!$A$1:$U$132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25" i="1" l="1"/>
  <c r="L126" i="1"/>
  <c r="I126" i="1"/>
  <c r="G126" i="1"/>
  <c r="R19" i="1"/>
  <c r="R71" i="1"/>
  <c r="S71" i="1" s="1"/>
  <c r="T71" i="1" s="1"/>
  <c r="R48" i="1"/>
  <c r="T48" i="1" s="1"/>
  <c r="U48" i="1" s="1"/>
  <c r="R46" i="1"/>
  <c r="T46" i="1" s="1"/>
  <c r="U46" i="1" s="1"/>
  <c r="R49" i="1"/>
  <c r="T49" i="1" s="1"/>
  <c r="U49" i="1" s="1"/>
  <c r="S16" i="1"/>
  <c r="T16" i="1" s="1"/>
  <c r="S17" i="1"/>
  <c r="T17" i="1" s="1"/>
  <c r="S18" i="1"/>
  <c r="T18" i="1" s="1"/>
  <c r="S19" i="1"/>
  <c r="T19" i="1" s="1"/>
  <c r="S20" i="1"/>
  <c r="T20" i="1" s="1"/>
  <c r="S21" i="1"/>
  <c r="T21" i="1" s="1"/>
  <c r="S22" i="1"/>
  <c r="T22" i="1" s="1"/>
  <c r="S23" i="1"/>
  <c r="T23" i="1" s="1"/>
  <c r="S15" i="1"/>
  <c r="T15" i="1" s="1"/>
  <c r="R128" i="1" l="1"/>
  <c r="R126" i="1"/>
  <c r="S126" i="1" s="1"/>
  <c r="R123" i="1" l="1"/>
  <c r="S123" i="1" s="1"/>
  <c r="T123" i="1" s="1"/>
  <c r="R124" i="1"/>
  <c r="S124" i="1" s="1"/>
  <c r="T124" i="1" s="1"/>
  <c r="R125" i="1"/>
  <c r="S125" i="1" s="1"/>
  <c r="T125" i="1" s="1"/>
  <c r="R122" i="1"/>
  <c r="S122" i="1" s="1"/>
  <c r="T122" i="1" s="1"/>
  <c r="R97" i="1"/>
  <c r="S97" i="1" s="1"/>
  <c r="T97" i="1" s="1"/>
  <c r="R98" i="1"/>
  <c r="S98" i="1" s="1"/>
  <c r="T98" i="1" s="1"/>
  <c r="R99" i="1"/>
  <c r="S99" i="1" s="1"/>
  <c r="T99" i="1" s="1"/>
  <c r="R100" i="1"/>
  <c r="S100" i="1" s="1"/>
  <c r="T100" i="1" s="1"/>
  <c r="R101" i="1"/>
  <c r="S101" i="1" s="1"/>
  <c r="T101" i="1" s="1"/>
  <c r="R102" i="1"/>
  <c r="S102" i="1" s="1"/>
  <c r="T102" i="1" s="1"/>
  <c r="R103" i="1"/>
  <c r="S103" i="1" s="1"/>
  <c r="T103" i="1" s="1"/>
  <c r="R104" i="1"/>
  <c r="S104" i="1" s="1"/>
  <c r="T104" i="1" s="1"/>
  <c r="R96" i="1"/>
  <c r="S96" i="1" s="1"/>
  <c r="T96" i="1" s="1"/>
  <c r="R70" i="1"/>
  <c r="S70" i="1" s="1"/>
  <c r="T70" i="1" s="1"/>
  <c r="R72" i="1"/>
  <c r="S72" i="1" s="1"/>
  <c r="T72" i="1" s="1"/>
  <c r="R73" i="1"/>
  <c r="S73" i="1" s="1"/>
  <c r="T73" i="1" s="1"/>
  <c r="R74" i="1"/>
  <c r="S74" i="1" s="1"/>
  <c r="T74" i="1" s="1"/>
  <c r="R75" i="1"/>
  <c r="S75" i="1" s="1"/>
  <c r="T75" i="1" s="1"/>
  <c r="R76" i="1"/>
  <c r="S76" i="1" s="1"/>
  <c r="T76" i="1" s="1"/>
  <c r="R77" i="1"/>
  <c r="S77" i="1" s="1"/>
  <c r="T77" i="1" s="1"/>
  <c r="R69" i="1"/>
  <c r="S69" i="1" s="1"/>
  <c r="T69" i="1" s="1"/>
  <c r="R50" i="1"/>
  <c r="T50" i="1" s="1"/>
  <c r="U50" i="1" s="1"/>
  <c r="R47" i="1"/>
  <c r="T47" i="1" s="1"/>
  <c r="U47" i="1" s="1"/>
  <c r="R43" i="1"/>
  <c r="T43" i="1" s="1"/>
  <c r="U43" i="1" s="1"/>
  <c r="R44" i="1"/>
  <c r="T44" i="1" s="1"/>
  <c r="U44" i="1" s="1"/>
  <c r="R45" i="1"/>
  <c r="T45" i="1" s="1"/>
  <c r="U45" i="1" s="1"/>
  <c r="R42" i="1"/>
  <c r="T42" i="1" s="1"/>
  <c r="U42" i="1" s="1"/>
  <c r="T126" i="1" l="1"/>
  <c r="R17" i="1"/>
  <c r="R18" i="1"/>
  <c r="R20" i="1"/>
  <c r="R21" i="1"/>
  <c r="R22" i="1"/>
  <c r="R23" i="1"/>
  <c r="R16" i="1"/>
  <c r="R15" i="1"/>
  <c r="F126" i="1"/>
</calcChain>
</file>

<file path=xl/sharedStrings.xml><?xml version="1.0" encoding="utf-8"?>
<sst xmlns="http://schemas.openxmlformats.org/spreadsheetml/2006/main" count="347" uniqueCount="261">
  <si>
    <r>
      <rPr>
        <b/>
        <sz val="12"/>
        <color rgb="FF000000"/>
        <rFont val="Times New Roman"/>
        <family val="1"/>
      </rPr>
      <t xml:space="preserve">5 . STATEMENT OF PROGRESSIVE CAPITAL EXPENDITURE </t>
    </r>
  </si>
  <si>
    <t>Annexure</t>
  </si>
  <si>
    <t>(Reffered to in paragraph on investment on Page 29)</t>
  </si>
  <si>
    <t>Major                           Head</t>
  </si>
  <si>
    <t xml:space="preserve">Description </t>
  </si>
  <si>
    <t>Amount of Investement</t>
  </si>
  <si>
    <t>Expenditure during 2022-23</t>
  </si>
  <si>
    <t>Progressive expenditure upto 2022-23</t>
  </si>
  <si>
    <t>Expenditure during 2023-24</t>
  </si>
  <si>
    <t>Progressive expenditure upto 2023-24</t>
  </si>
  <si>
    <t xml:space="preserve">Increase(+)/                            Decrease(-)              in Percentage </t>
  </si>
  <si>
    <t>( ₹ in crore)</t>
  </si>
  <si>
    <r>
      <rPr>
        <sz val="10"/>
        <color rgb="FF000000"/>
        <rFont val="Times New Roman"/>
        <family val="1"/>
      </rPr>
      <t>4059</t>
    </r>
  </si>
  <si>
    <r>
      <rPr>
        <sz val="10"/>
        <color rgb="FF000000"/>
        <rFont val="Times New Roman"/>
        <family val="1"/>
      </rPr>
      <t>Capital Outlay On Public Works</t>
    </r>
  </si>
  <si>
    <r>
      <rPr>
        <sz val="10"/>
        <color rgb="FF000000"/>
        <rFont val="Times New Roman"/>
        <family val="1"/>
      </rPr>
      <t xml:space="preserve"> 0.88</t>
    </r>
  </si>
  <si>
    <r>
      <rPr>
        <sz val="10"/>
        <color rgb="FF000000"/>
        <rFont val="Times New Roman"/>
        <family val="1"/>
      </rPr>
      <t xml:space="preserve">                     0.88</t>
    </r>
  </si>
  <si>
    <r>
      <rPr>
        <sz val="10"/>
        <color rgb="FF000000"/>
        <rFont val="Times New Roman"/>
        <family val="1"/>
      </rPr>
      <t>4202</t>
    </r>
  </si>
  <si>
    <r>
      <rPr>
        <sz val="10"/>
        <color rgb="FF000000"/>
        <rFont val="Times New Roman"/>
        <family val="1"/>
      </rPr>
      <t>Capital Outlay On Education, Sports, Art And Culture</t>
    </r>
  </si>
  <si>
    <r>
      <rPr>
        <sz val="10"/>
        <color rgb="FF000000"/>
        <rFont val="Times New Roman"/>
        <family val="1"/>
      </rPr>
      <t xml:space="preserve"> 94.84</t>
    </r>
  </si>
  <si>
    <r>
      <rPr>
        <sz val="10"/>
        <color rgb="FF000000"/>
        <rFont val="Times New Roman"/>
        <family val="1"/>
      </rPr>
      <t xml:space="preserve">                     3.40</t>
    </r>
  </si>
  <si>
    <r>
      <rPr>
        <sz val="10"/>
        <color rgb="FF000000"/>
        <rFont val="Times New Roman"/>
        <family val="1"/>
      </rPr>
      <t xml:space="preserve">                    98.24</t>
    </r>
  </si>
  <si>
    <r>
      <rPr>
        <sz val="10"/>
        <color rgb="FF000000"/>
        <rFont val="Times New Roman"/>
        <family val="1"/>
      </rPr>
      <t xml:space="preserve"> 3.58</t>
    </r>
  </si>
  <si>
    <r>
      <rPr>
        <sz val="10"/>
        <color rgb="FF000000"/>
        <rFont val="Times New Roman"/>
        <family val="1"/>
      </rPr>
      <t>4210</t>
    </r>
  </si>
  <si>
    <r>
      <rPr>
        <sz val="10"/>
        <color rgb="FF000000"/>
        <rFont val="Times New Roman"/>
        <family val="1"/>
      </rPr>
      <t>Capital Outlay On Medical And Public Health</t>
    </r>
  </si>
  <si>
    <r>
      <rPr>
        <sz val="10"/>
        <color rgb="FF000000"/>
        <rFont val="Times New Roman"/>
        <family val="1"/>
      </rPr>
      <t xml:space="preserve"> 0.83</t>
    </r>
  </si>
  <si>
    <r>
      <rPr>
        <sz val="10"/>
        <color rgb="FF000000"/>
        <rFont val="Times New Roman"/>
        <family val="1"/>
      </rPr>
      <t xml:space="preserve"> 51.04</t>
    </r>
  </si>
  <si>
    <r>
      <rPr>
        <sz val="10"/>
        <color rgb="FF000000"/>
        <rFont val="Times New Roman"/>
        <family val="1"/>
      </rPr>
      <t xml:space="preserve">                     0.50</t>
    </r>
  </si>
  <si>
    <r>
      <rPr>
        <sz val="10"/>
        <color rgb="FF000000"/>
        <rFont val="Times New Roman"/>
        <family val="1"/>
      </rPr>
      <t xml:space="preserve">                    51.54</t>
    </r>
  </si>
  <si>
    <r>
      <rPr>
        <sz val="10"/>
        <color rgb="FF000000"/>
        <rFont val="Times New Roman"/>
        <family val="1"/>
      </rPr>
      <t xml:space="preserve"> 0.98</t>
    </r>
  </si>
  <si>
    <r>
      <rPr>
        <sz val="10"/>
        <color rgb="FF000000"/>
        <rFont val="Times New Roman"/>
        <family val="1"/>
      </rPr>
      <t>4215</t>
    </r>
  </si>
  <si>
    <r>
      <rPr>
        <sz val="10"/>
        <color rgb="FF000000"/>
        <rFont val="Times New Roman"/>
        <family val="1"/>
      </rPr>
      <t>Capital Outlay On Water Supply And Sanitation</t>
    </r>
  </si>
  <si>
    <r>
      <rPr>
        <sz val="10"/>
        <color rgb="FF000000"/>
        <rFont val="Times New Roman"/>
        <family val="1"/>
      </rPr>
      <t xml:space="preserve"> 9.51</t>
    </r>
  </si>
  <si>
    <r>
      <rPr>
        <sz val="10"/>
        <color rgb="FF000000"/>
        <rFont val="Times New Roman"/>
        <family val="1"/>
      </rPr>
      <t xml:space="preserve"> 79.01</t>
    </r>
  </si>
  <si>
    <r>
      <rPr>
        <sz val="10"/>
        <color rgb="FF000000"/>
        <rFont val="Times New Roman"/>
        <family val="1"/>
      </rPr>
      <t xml:space="preserve">                    22.12</t>
    </r>
  </si>
  <si>
    <r>
      <rPr>
        <sz val="10"/>
        <color rgb="FF000000"/>
        <rFont val="Times New Roman"/>
        <family val="1"/>
      </rPr>
      <t xml:space="preserve">                   101.13</t>
    </r>
  </si>
  <si>
    <r>
      <rPr>
        <sz val="10"/>
        <color rgb="FF000000"/>
        <rFont val="Times New Roman"/>
        <family val="1"/>
      </rPr>
      <t xml:space="preserve"> 28.00</t>
    </r>
  </si>
  <si>
    <r>
      <rPr>
        <sz val="10"/>
        <color rgb="FF000000"/>
        <rFont val="Times New Roman"/>
        <family val="1"/>
      </rPr>
      <t>4216</t>
    </r>
  </si>
  <si>
    <r>
      <rPr>
        <sz val="10"/>
        <color rgb="FF000000"/>
        <rFont val="Times New Roman"/>
        <family val="1"/>
      </rPr>
      <t>Capital Outlay On Housing</t>
    </r>
  </si>
  <si>
    <r>
      <rPr>
        <sz val="10"/>
        <color rgb="FF000000"/>
        <rFont val="Times New Roman"/>
        <family val="1"/>
      </rPr>
      <t xml:space="preserve"> 0.31</t>
    </r>
  </si>
  <si>
    <r>
      <rPr>
        <sz val="10"/>
        <color rgb="FF000000"/>
        <rFont val="Times New Roman"/>
        <family val="1"/>
      </rPr>
      <t xml:space="preserve"> 50.81</t>
    </r>
  </si>
  <si>
    <r>
      <rPr>
        <sz val="10"/>
        <color rgb="FF000000"/>
        <rFont val="Times New Roman"/>
        <family val="1"/>
      </rPr>
      <t xml:space="preserve">                     5.79</t>
    </r>
  </si>
  <si>
    <r>
      <rPr>
        <sz val="10"/>
        <color rgb="FF000000"/>
        <rFont val="Times New Roman"/>
        <family val="1"/>
      </rPr>
      <t xml:space="preserve">                    53.02</t>
    </r>
  </si>
  <si>
    <r>
      <rPr>
        <sz val="10"/>
        <color rgb="FF000000"/>
        <rFont val="Times New Roman"/>
        <family val="1"/>
      </rPr>
      <t xml:space="preserve"> 4.35</t>
    </r>
  </si>
  <si>
    <r>
      <rPr>
        <sz val="10"/>
        <color rgb="FF000000"/>
        <rFont val="Times New Roman"/>
        <family val="1"/>
      </rPr>
      <t>4217</t>
    </r>
  </si>
  <si>
    <r>
      <rPr>
        <sz val="10"/>
        <color rgb="FF000000"/>
        <rFont val="Times New Roman"/>
        <family val="1"/>
      </rPr>
      <t>Capital Outlay On Urban Development</t>
    </r>
  </si>
  <si>
    <r>
      <rPr>
        <sz val="10"/>
        <color rgb="FF000000"/>
        <rFont val="Times New Roman"/>
        <family val="1"/>
      </rPr>
      <t xml:space="preserve"> 6.32</t>
    </r>
  </si>
  <si>
    <r>
      <rPr>
        <sz val="10"/>
        <color rgb="FF000000"/>
        <rFont val="Times New Roman"/>
        <family val="1"/>
      </rPr>
      <t xml:space="preserve">                     6.32</t>
    </r>
  </si>
  <si>
    <r>
      <rPr>
        <sz val="10"/>
        <color rgb="FF000000"/>
        <rFont val="Times New Roman"/>
        <family val="1"/>
      </rPr>
      <t>4225</t>
    </r>
  </si>
  <si>
    <r>
      <rPr>
        <sz val="10"/>
        <color rgb="FF000000"/>
        <rFont val="Times New Roman"/>
        <family val="1"/>
      </rPr>
      <t>Capital Outlay On Welfare Of Scheduled Castes, Scheduled Tribes, Other Backward Classes And Minorities</t>
    </r>
  </si>
  <si>
    <r>
      <rPr>
        <sz val="10"/>
        <color rgb="FF000000"/>
        <rFont val="Times New Roman"/>
        <family val="1"/>
      </rPr>
      <t xml:space="preserve"> 13.31</t>
    </r>
  </si>
  <si>
    <r>
      <rPr>
        <sz val="10"/>
        <color rgb="FF000000"/>
        <rFont val="Times New Roman"/>
        <family val="1"/>
      </rPr>
      <t>4235</t>
    </r>
  </si>
  <si>
    <r>
      <rPr>
        <sz val="10"/>
        <color rgb="FF000000"/>
        <rFont val="Times New Roman"/>
        <family val="1"/>
      </rPr>
      <t>Capital Outlay On Social Security And Welfare</t>
    </r>
  </si>
  <si>
    <r>
      <rPr>
        <sz val="10"/>
        <color rgb="FF000000"/>
        <rFont val="Times New Roman"/>
        <family val="1"/>
      </rPr>
      <t xml:space="preserve"> 0.75</t>
    </r>
  </si>
  <si>
    <r>
      <rPr>
        <sz val="10"/>
        <color rgb="FF000000"/>
        <rFont val="Times New Roman"/>
        <family val="1"/>
      </rPr>
      <t xml:space="preserve"> 94.37</t>
    </r>
  </si>
  <si>
    <r>
      <rPr>
        <sz val="10"/>
        <color rgb="FF000000"/>
        <rFont val="Times New Roman"/>
        <family val="1"/>
      </rPr>
      <t xml:space="preserve">                     1.90</t>
    </r>
  </si>
  <si>
    <r>
      <rPr>
        <sz val="10"/>
        <color rgb="FF000000"/>
        <rFont val="Times New Roman"/>
        <family val="1"/>
      </rPr>
      <t xml:space="preserve">                    96.27</t>
    </r>
  </si>
  <si>
    <r>
      <rPr>
        <sz val="10"/>
        <color rgb="FF000000"/>
        <rFont val="Times New Roman"/>
        <family val="1"/>
      </rPr>
      <t xml:space="preserve"> 2.01</t>
    </r>
  </si>
  <si>
    <r>
      <rPr>
        <sz val="10"/>
        <color rgb="FF000000"/>
        <rFont val="Times New Roman"/>
        <family val="1"/>
      </rPr>
      <t>4250</t>
    </r>
  </si>
  <si>
    <r>
      <rPr>
        <sz val="10"/>
        <color rgb="FF000000"/>
        <rFont val="Times New Roman"/>
        <family val="1"/>
      </rPr>
      <t>Capital Outlay On Other Social Services</t>
    </r>
  </si>
  <si>
    <r>
      <rPr>
        <sz val="10"/>
        <color rgb="FF000000"/>
        <rFont val="Times New Roman"/>
        <family val="1"/>
      </rPr>
      <t xml:space="preserve"> 9.99</t>
    </r>
  </si>
  <si>
    <r>
      <rPr>
        <sz val="10"/>
        <color rgb="FF000000"/>
        <rFont val="Times New Roman"/>
        <family val="1"/>
      </rPr>
      <t xml:space="preserve"> 140.38</t>
    </r>
  </si>
  <si>
    <r>
      <rPr>
        <sz val="10"/>
        <color rgb="FF000000"/>
        <rFont val="Times New Roman"/>
        <family val="1"/>
      </rPr>
      <t xml:space="preserve">                     2.50</t>
    </r>
  </si>
  <si>
    <r>
      <rPr>
        <sz val="10"/>
        <color rgb="FF000000"/>
        <rFont val="Times New Roman"/>
        <family val="1"/>
      </rPr>
      <t xml:space="preserve">                   142.88</t>
    </r>
  </si>
  <si>
    <r>
      <rPr>
        <sz val="10"/>
        <color rgb="FF000000"/>
        <rFont val="Times New Roman"/>
        <family val="1"/>
      </rPr>
      <t xml:space="preserve"> 1.78</t>
    </r>
  </si>
  <si>
    <t xml:space="preserve"> - Contd.</t>
  </si>
  <si>
    <r>
      <rPr>
        <sz val="10"/>
        <color rgb="FF000000"/>
        <rFont val="Times New Roman"/>
        <family val="1"/>
      </rPr>
      <t>4401</t>
    </r>
  </si>
  <si>
    <r>
      <rPr>
        <sz val="10"/>
        <color rgb="FF000000"/>
        <rFont val="Times New Roman"/>
        <family val="1"/>
      </rPr>
      <t>Capital Outlay On Crop Husbandry</t>
    </r>
  </si>
  <si>
    <r>
      <rPr>
        <sz val="10"/>
        <color rgb="FF000000"/>
        <rFont val="Times New Roman"/>
        <family val="1"/>
      </rPr>
      <t xml:space="preserve"> 5.65</t>
    </r>
  </si>
  <si>
    <r>
      <rPr>
        <sz val="10"/>
        <color rgb="FF000000"/>
        <rFont val="Times New Roman"/>
        <family val="1"/>
      </rPr>
      <t xml:space="preserve"> 43.57</t>
    </r>
  </si>
  <si>
    <r>
      <rPr>
        <sz val="10"/>
        <color rgb="FF000000"/>
        <rFont val="Times New Roman"/>
        <family val="1"/>
      </rPr>
      <t xml:space="preserve">                     0.65</t>
    </r>
  </si>
  <si>
    <r>
      <rPr>
        <sz val="10"/>
        <color rgb="FF000000"/>
        <rFont val="Times New Roman"/>
        <family val="1"/>
      </rPr>
      <t xml:space="preserve">                    44.22</t>
    </r>
  </si>
  <si>
    <r>
      <rPr>
        <sz val="10"/>
        <color rgb="FF000000"/>
        <rFont val="Times New Roman"/>
        <family val="1"/>
      </rPr>
      <t xml:space="preserve"> 1.49</t>
    </r>
  </si>
  <si>
    <r>
      <rPr>
        <sz val="10"/>
        <color rgb="FF000000"/>
        <rFont val="Times New Roman"/>
        <family val="1"/>
      </rPr>
      <t>4403</t>
    </r>
  </si>
  <si>
    <r>
      <rPr>
        <sz val="10"/>
        <color rgb="FF000000"/>
        <rFont val="Times New Roman"/>
        <family val="1"/>
      </rPr>
      <t>Capital Outlay On Animal Husbandry</t>
    </r>
  </si>
  <si>
    <r>
      <rPr>
        <sz val="10"/>
        <color rgb="FF000000"/>
        <rFont val="Times New Roman"/>
        <family val="1"/>
      </rPr>
      <t xml:space="preserve"> 0.50</t>
    </r>
  </si>
  <si>
    <r>
      <rPr>
        <sz val="10"/>
        <color rgb="FF000000"/>
        <rFont val="Times New Roman"/>
        <family val="1"/>
      </rPr>
      <t xml:space="preserve"> 25.43</t>
    </r>
  </si>
  <si>
    <r>
      <rPr>
        <sz val="10"/>
        <color rgb="FF000000"/>
        <rFont val="Times New Roman"/>
        <family val="1"/>
      </rPr>
      <t xml:space="preserve">                     0.16</t>
    </r>
  </si>
  <si>
    <r>
      <rPr>
        <sz val="10"/>
        <color rgb="FF000000"/>
        <rFont val="Times New Roman"/>
        <family val="1"/>
      </rPr>
      <t xml:space="preserve">                    25.59</t>
    </r>
  </si>
  <si>
    <r>
      <rPr>
        <sz val="10"/>
        <color rgb="FF000000"/>
        <rFont val="Times New Roman"/>
        <family val="1"/>
      </rPr>
      <t xml:space="preserve"> 0.63</t>
    </r>
  </si>
  <si>
    <r>
      <rPr>
        <sz val="10"/>
        <color rgb="FF000000"/>
        <rFont val="Times New Roman"/>
        <family val="1"/>
      </rPr>
      <t>4404</t>
    </r>
  </si>
  <si>
    <r>
      <rPr>
        <sz val="10"/>
        <color rgb="FF000000"/>
        <rFont val="Times New Roman"/>
        <family val="1"/>
      </rPr>
      <t>Capital Outlay On Dairy Development</t>
    </r>
  </si>
  <si>
    <r>
      <rPr>
        <sz val="10"/>
        <color rgb="FF000000"/>
        <rFont val="Times New Roman"/>
        <family val="1"/>
      </rPr>
      <t xml:space="preserve"> 5.93</t>
    </r>
  </si>
  <si>
    <r>
      <rPr>
        <sz val="10"/>
        <color rgb="FF000000"/>
        <rFont val="Times New Roman"/>
        <family val="1"/>
      </rPr>
      <t xml:space="preserve"> 36.51</t>
    </r>
  </si>
  <si>
    <r>
      <rPr>
        <sz val="10"/>
        <color rgb="FF000000"/>
        <rFont val="Times New Roman"/>
        <family val="1"/>
      </rPr>
      <t xml:space="preserve">                     2.99</t>
    </r>
  </si>
  <si>
    <r>
      <rPr>
        <sz val="10"/>
        <color rgb="FF000000"/>
        <rFont val="Times New Roman"/>
        <family val="1"/>
      </rPr>
      <t xml:space="preserve">                    39.50</t>
    </r>
  </si>
  <si>
    <r>
      <rPr>
        <sz val="10"/>
        <color rgb="FF000000"/>
        <rFont val="Times New Roman"/>
        <family val="1"/>
      </rPr>
      <t xml:space="preserve"> 8.19</t>
    </r>
  </si>
  <si>
    <r>
      <rPr>
        <sz val="10"/>
        <color rgb="FF000000"/>
        <rFont val="Times New Roman"/>
        <family val="1"/>
      </rPr>
      <t>4405</t>
    </r>
  </si>
  <si>
    <r>
      <rPr>
        <sz val="10"/>
        <color rgb="FF000000"/>
        <rFont val="Times New Roman"/>
        <family val="1"/>
      </rPr>
      <t>Capital Outlay On Fisheries</t>
    </r>
  </si>
  <si>
    <r>
      <rPr>
        <sz val="10"/>
        <color rgb="FF000000"/>
        <rFont val="Times New Roman"/>
        <family val="1"/>
      </rPr>
      <t xml:space="preserve"> 51.85</t>
    </r>
  </si>
  <si>
    <r>
      <rPr>
        <sz val="10"/>
        <color rgb="FF000000"/>
        <rFont val="Times New Roman"/>
        <family val="1"/>
      </rPr>
      <t xml:space="preserve">                    51.85</t>
    </r>
  </si>
  <si>
    <r>
      <rPr>
        <sz val="10"/>
        <color rgb="FF000000"/>
        <rFont val="Times New Roman"/>
        <family val="1"/>
      </rPr>
      <t>4406</t>
    </r>
  </si>
  <si>
    <r>
      <rPr>
        <sz val="10"/>
        <color rgb="FF000000"/>
        <rFont val="Times New Roman"/>
        <family val="1"/>
      </rPr>
      <t>Capital Outlay On Forestry And Wild Life</t>
    </r>
  </si>
  <si>
    <r>
      <rPr>
        <sz val="10"/>
        <color rgb="FF000000"/>
        <rFont val="Times New Roman"/>
        <family val="1"/>
      </rPr>
      <t xml:space="preserve"> 1.00</t>
    </r>
  </si>
  <si>
    <r>
      <rPr>
        <sz val="10"/>
        <color rgb="FF000000"/>
        <rFont val="Times New Roman"/>
        <family val="1"/>
      </rPr>
      <t xml:space="preserve"> 14.61</t>
    </r>
  </si>
  <si>
    <r>
      <rPr>
        <sz val="10"/>
        <color rgb="FF000000"/>
        <rFont val="Times New Roman"/>
        <family val="1"/>
      </rPr>
      <t xml:space="preserve">                    15.11</t>
    </r>
  </si>
  <si>
    <r>
      <rPr>
        <sz val="10"/>
        <color rgb="FF000000"/>
        <rFont val="Times New Roman"/>
        <family val="1"/>
      </rPr>
      <t xml:space="preserve"> 3.42</t>
    </r>
  </si>
  <si>
    <r>
      <rPr>
        <sz val="10"/>
        <color rgb="FF000000"/>
        <rFont val="Times New Roman"/>
        <family val="1"/>
      </rPr>
      <t>4407</t>
    </r>
  </si>
  <si>
    <r>
      <rPr>
        <sz val="10"/>
        <color rgb="FF000000"/>
        <rFont val="Times New Roman"/>
        <family val="1"/>
      </rPr>
      <t>Capital Outlay On Plantations</t>
    </r>
  </si>
  <si>
    <r>
      <rPr>
        <sz val="10"/>
        <color rgb="FF000000"/>
        <rFont val="Times New Roman"/>
        <family val="1"/>
      </rPr>
      <t xml:space="preserve"> 5.57</t>
    </r>
  </si>
  <si>
    <r>
      <rPr>
        <sz val="10"/>
        <color rgb="FF000000"/>
        <rFont val="Times New Roman"/>
        <family val="1"/>
      </rPr>
      <t xml:space="preserve">                     5.57</t>
    </r>
  </si>
  <si>
    <r>
      <rPr>
        <sz val="10"/>
        <color rgb="FF000000"/>
        <rFont val="Times New Roman"/>
        <family val="1"/>
      </rPr>
      <t>4408</t>
    </r>
  </si>
  <si>
    <r>
      <rPr>
        <sz val="10"/>
        <color rgb="FF000000"/>
        <rFont val="Times New Roman"/>
        <family val="1"/>
      </rPr>
      <t>Capital Outlay On Food, Storage And Warehousing</t>
    </r>
  </si>
  <si>
    <r>
      <rPr>
        <sz val="10"/>
        <color rgb="FF000000"/>
        <rFont val="Times New Roman"/>
        <family val="1"/>
      </rPr>
      <t xml:space="preserve"> 0.10</t>
    </r>
  </si>
  <si>
    <r>
      <rPr>
        <sz val="10"/>
        <color rgb="FF000000"/>
        <rFont val="Times New Roman"/>
        <family val="1"/>
      </rPr>
      <t xml:space="preserve"> 230.09</t>
    </r>
  </si>
  <si>
    <r>
      <rPr>
        <sz val="10"/>
        <color rgb="FF000000"/>
        <rFont val="Times New Roman"/>
        <family val="1"/>
      </rPr>
      <t xml:space="preserve">                     0.28</t>
    </r>
  </si>
  <si>
    <r>
      <rPr>
        <sz val="10"/>
        <color rgb="FF000000"/>
        <rFont val="Times New Roman"/>
        <family val="1"/>
      </rPr>
      <t xml:space="preserve">                   230.15</t>
    </r>
  </si>
  <si>
    <r>
      <rPr>
        <sz val="10"/>
        <color rgb="FF000000"/>
        <rFont val="Times New Roman"/>
        <family val="1"/>
      </rPr>
      <t xml:space="preserve"> 0.03</t>
    </r>
  </si>
  <si>
    <r>
      <rPr>
        <sz val="10"/>
        <color rgb="FF000000"/>
        <rFont val="Times New Roman"/>
        <family val="1"/>
      </rPr>
      <t>4425</t>
    </r>
  </si>
  <si>
    <r>
      <rPr>
        <sz val="10"/>
        <color rgb="FF000000"/>
        <rFont val="Times New Roman"/>
        <family val="1"/>
      </rPr>
      <t>Capital Outlay On Co-Operation</t>
    </r>
  </si>
  <si>
    <r>
      <rPr>
        <sz val="10"/>
        <color rgb="FF000000"/>
        <rFont val="Times New Roman"/>
        <family val="1"/>
      </rPr>
      <t xml:space="preserve"> 1,239.15</t>
    </r>
  </si>
  <si>
    <r>
      <rPr>
        <sz val="10"/>
        <color rgb="FF000000"/>
        <rFont val="Times New Roman"/>
        <family val="1"/>
      </rPr>
      <t>4700</t>
    </r>
  </si>
  <si>
    <r>
      <rPr>
        <sz val="10"/>
        <color rgb="FF000000"/>
        <rFont val="Times New Roman"/>
        <family val="1"/>
      </rPr>
      <t>Capital Outlay On Major Irrigation</t>
    </r>
  </si>
  <si>
    <r>
      <rPr>
        <sz val="10"/>
        <color rgb="FF000000"/>
        <rFont val="Times New Roman"/>
        <family val="1"/>
      </rPr>
      <t xml:space="preserve"> 9.79</t>
    </r>
  </si>
  <si>
    <r>
      <rPr>
        <sz val="10"/>
        <color rgb="FF000000"/>
        <rFont val="Times New Roman"/>
        <family val="1"/>
      </rPr>
      <t xml:space="preserve">                     9.79</t>
    </r>
  </si>
  <si>
    <r>
      <rPr>
        <sz val="10"/>
        <color rgb="FF000000"/>
        <rFont val="Times New Roman"/>
        <family val="1"/>
      </rPr>
      <t>4801</t>
    </r>
  </si>
  <si>
    <r>
      <rPr>
        <sz val="10"/>
        <color rgb="FF000000"/>
        <rFont val="Times New Roman"/>
        <family val="1"/>
      </rPr>
      <t>Capital Outlay On Power Project</t>
    </r>
  </si>
  <si>
    <r>
      <rPr>
        <sz val="10"/>
        <color rgb="FF000000"/>
        <rFont val="Times New Roman"/>
        <family val="1"/>
      </rPr>
      <t xml:space="preserve"> 25.56</t>
    </r>
  </si>
  <si>
    <r>
      <rPr>
        <sz val="10"/>
        <color rgb="FF000000"/>
        <rFont val="Times New Roman"/>
        <family val="1"/>
      </rPr>
      <t xml:space="preserve"> 2.35</t>
    </r>
  </si>
  <si>
    <r>
      <rPr>
        <sz val="10"/>
        <color rgb="FF000000"/>
        <rFont val="Times New Roman"/>
        <family val="1"/>
      </rPr>
      <t>4802</t>
    </r>
  </si>
  <si>
    <r>
      <rPr>
        <sz val="10"/>
        <color rgb="FF000000"/>
        <rFont val="Times New Roman"/>
        <family val="1"/>
      </rPr>
      <t>Capital Outlay On Petroleum</t>
    </r>
  </si>
  <si>
    <r>
      <rPr>
        <sz val="10"/>
        <color rgb="FF000000"/>
        <rFont val="Times New Roman"/>
        <family val="1"/>
      </rPr>
      <t xml:space="preserve"> 7.00</t>
    </r>
  </si>
  <si>
    <r>
      <rPr>
        <sz val="10"/>
        <color rgb="FF000000"/>
        <rFont val="Times New Roman"/>
        <family val="1"/>
      </rPr>
      <t xml:space="preserve">                     7.00</t>
    </r>
  </si>
  <si>
    <r>
      <rPr>
        <sz val="10"/>
        <color rgb="FF000000"/>
        <rFont val="Times New Roman"/>
        <family val="1"/>
      </rPr>
      <t>4851</t>
    </r>
  </si>
  <si>
    <r>
      <rPr>
        <sz val="10"/>
        <color rgb="FF000000"/>
        <rFont val="Times New Roman"/>
        <family val="1"/>
      </rPr>
      <t>Capital Outlay On Village And Small Industries</t>
    </r>
  </si>
  <si>
    <r>
      <rPr>
        <sz val="10"/>
        <color rgb="FF000000"/>
        <rFont val="Times New Roman"/>
        <family val="1"/>
      </rPr>
      <t xml:space="preserve"> 3.36</t>
    </r>
  </si>
  <si>
    <r>
      <rPr>
        <sz val="10"/>
        <color rgb="FF000000"/>
        <rFont val="Times New Roman"/>
        <family val="1"/>
      </rPr>
      <t xml:space="preserve"> 378.99</t>
    </r>
  </si>
  <si>
    <r>
      <rPr>
        <sz val="10"/>
        <color rgb="FF000000"/>
        <rFont val="Times New Roman"/>
        <family val="1"/>
      </rPr>
      <t xml:space="preserve">                     4.75</t>
    </r>
  </si>
  <si>
    <r>
      <rPr>
        <sz val="10"/>
        <color rgb="FF000000"/>
        <rFont val="Times New Roman"/>
        <family val="1"/>
      </rPr>
      <t xml:space="preserve">                   380.18</t>
    </r>
  </si>
  <si>
    <r>
      <rPr>
        <sz val="10"/>
        <color rgb="FF000000"/>
        <rFont val="Times New Roman"/>
        <family val="1"/>
      </rPr>
      <t>4853</t>
    </r>
  </si>
  <si>
    <r>
      <rPr>
        <sz val="10"/>
        <color rgb="FF000000"/>
        <rFont val="Times New Roman"/>
        <family val="1"/>
      </rPr>
      <t>Capital Outlay On Non-Ferrous Mining And Metallurgical Industries</t>
    </r>
  </si>
  <si>
    <r>
      <rPr>
        <sz val="10"/>
        <color rgb="FF000000"/>
        <rFont val="Times New Roman"/>
        <family val="1"/>
      </rPr>
      <t xml:space="preserve"> 50.70</t>
    </r>
  </si>
  <si>
    <r>
      <rPr>
        <sz val="10"/>
        <color rgb="FF000000"/>
        <rFont val="Times New Roman"/>
        <family val="1"/>
      </rPr>
      <t xml:space="preserve">                    50.70</t>
    </r>
  </si>
  <si>
    <r>
      <rPr>
        <sz val="10"/>
        <color rgb="FF000000"/>
        <rFont val="Times New Roman"/>
        <family val="1"/>
      </rPr>
      <t>4854</t>
    </r>
  </si>
  <si>
    <r>
      <rPr>
        <sz val="10"/>
        <color rgb="FF000000"/>
        <rFont val="Times New Roman"/>
        <family val="1"/>
      </rPr>
      <t>Capital Outlay On Cement And Non_Metallic Mineral Industries</t>
    </r>
  </si>
  <si>
    <r>
      <rPr>
        <sz val="10"/>
        <color rgb="FF000000"/>
        <rFont val="Times New Roman"/>
        <family val="1"/>
      </rPr>
      <t xml:space="preserve"> 0.95</t>
    </r>
  </si>
  <si>
    <r>
      <rPr>
        <sz val="10"/>
        <color rgb="FF000000"/>
        <rFont val="Times New Roman"/>
        <family val="1"/>
      </rPr>
      <t xml:space="preserve"> 28.49</t>
    </r>
  </si>
  <si>
    <r>
      <rPr>
        <sz val="10"/>
        <color rgb="FF000000"/>
        <rFont val="Times New Roman"/>
        <family val="1"/>
      </rPr>
      <t xml:space="preserve">                    28.49</t>
    </r>
  </si>
  <si>
    <r>
      <rPr>
        <sz val="10"/>
        <color rgb="FF000000"/>
        <rFont val="Times New Roman"/>
        <family val="1"/>
      </rPr>
      <t>4855</t>
    </r>
  </si>
  <si>
    <r>
      <rPr>
        <sz val="10"/>
        <color rgb="FF000000"/>
        <rFont val="Times New Roman"/>
        <family val="1"/>
      </rPr>
      <t>Capital Outlay On Fertilizer Industries</t>
    </r>
  </si>
  <si>
    <r>
      <rPr>
        <sz val="10"/>
        <color rgb="FF000000"/>
        <rFont val="Times New Roman"/>
        <family val="1"/>
      </rPr>
      <t xml:space="preserve"> 2.18</t>
    </r>
  </si>
  <si>
    <r>
      <rPr>
        <sz val="10"/>
        <color rgb="FF000000"/>
        <rFont val="Times New Roman"/>
        <family val="1"/>
      </rPr>
      <t xml:space="preserve">                     2.18</t>
    </r>
  </si>
  <si>
    <r>
      <rPr>
        <sz val="10"/>
        <color rgb="FF000000"/>
        <rFont val="Times New Roman"/>
        <family val="1"/>
      </rPr>
      <t>4857</t>
    </r>
  </si>
  <si>
    <r>
      <rPr>
        <sz val="10"/>
        <color rgb="FF000000"/>
        <rFont val="Times New Roman"/>
        <family val="1"/>
      </rPr>
      <t>Capital Outlay On Chemicals And Pharmaceutical Industries</t>
    </r>
  </si>
  <si>
    <r>
      <rPr>
        <sz val="10"/>
        <color rgb="FF000000"/>
        <rFont val="Times New Roman"/>
        <family val="1"/>
      </rPr>
      <t xml:space="preserve"> 9.87</t>
    </r>
  </si>
  <si>
    <r>
      <rPr>
        <sz val="10"/>
        <color rgb="FF000000"/>
        <rFont val="Times New Roman"/>
        <family val="1"/>
      </rPr>
      <t xml:space="preserve"> 49.79</t>
    </r>
  </si>
  <si>
    <r>
      <rPr>
        <sz val="10"/>
        <color rgb="FF000000"/>
        <rFont val="Times New Roman"/>
        <family val="1"/>
      </rPr>
      <t xml:space="preserve">                    49.79</t>
    </r>
  </si>
  <si>
    <r>
      <rPr>
        <sz val="10"/>
        <color rgb="FF000000"/>
        <rFont val="Times New Roman"/>
        <family val="1"/>
      </rPr>
      <t>4858</t>
    </r>
  </si>
  <si>
    <r>
      <rPr>
        <sz val="10"/>
        <color rgb="FF000000"/>
        <rFont val="Times New Roman"/>
        <family val="1"/>
      </rPr>
      <t>Capital Outlay On Engineering Industries</t>
    </r>
  </si>
  <si>
    <r>
      <rPr>
        <sz val="10"/>
        <color rgb="FF000000"/>
        <rFont val="Times New Roman"/>
        <family val="1"/>
      </rPr>
      <t xml:space="preserve"> 6.20</t>
    </r>
  </si>
  <si>
    <r>
      <rPr>
        <sz val="10"/>
        <color rgb="FF000000"/>
        <rFont val="Times New Roman"/>
        <family val="1"/>
      </rPr>
      <t xml:space="preserve">                     2.00</t>
    </r>
  </si>
  <si>
    <r>
      <rPr>
        <sz val="10"/>
        <color rgb="FF000000"/>
        <rFont val="Times New Roman"/>
        <family val="1"/>
      </rPr>
      <t xml:space="preserve">                   348.04</t>
    </r>
  </si>
  <si>
    <r>
      <rPr>
        <sz val="10"/>
        <color rgb="FF000000"/>
        <rFont val="Times New Roman"/>
        <family val="1"/>
      </rPr>
      <t xml:space="preserve"> 0.58</t>
    </r>
  </si>
  <si>
    <r>
      <rPr>
        <sz val="10"/>
        <color rgb="FF000000"/>
        <rFont val="Times New Roman"/>
        <family val="1"/>
      </rPr>
      <t>4859</t>
    </r>
  </si>
  <si>
    <r>
      <rPr>
        <sz val="10"/>
        <color rgb="FF000000"/>
        <rFont val="Times New Roman"/>
        <family val="1"/>
      </rPr>
      <t>Capital Outlay On Telecommunication And Electronic Industries</t>
    </r>
  </si>
  <si>
    <r>
      <rPr>
        <sz val="10"/>
        <color rgb="FF000000"/>
        <rFont val="Times New Roman"/>
        <family val="1"/>
      </rPr>
      <t xml:space="preserve">                    43.05</t>
    </r>
  </si>
  <si>
    <r>
      <rPr>
        <sz val="10"/>
        <color rgb="FF000000"/>
        <rFont val="Times New Roman"/>
        <family val="1"/>
      </rPr>
      <t xml:space="preserve"> 4.09</t>
    </r>
  </si>
  <si>
    <r>
      <rPr>
        <sz val="10"/>
        <color rgb="FF000000"/>
        <rFont val="Times New Roman"/>
        <family val="1"/>
      </rPr>
      <t>4860</t>
    </r>
  </si>
  <si>
    <r>
      <rPr>
        <sz val="10"/>
        <color rgb="FF000000"/>
        <rFont val="Times New Roman"/>
        <family val="1"/>
      </rPr>
      <t>Capital Outlay On Consumer Industries</t>
    </r>
  </si>
  <si>
    <r>
      <rPr>
        <sz val="10"/>
        <color rgb="FF000000"/>
        <rFont val="Times New Roman"/>
        <family val="1"/>
      </rPr>
      <t xml:space="preserve"> 9.64</t>
    </r>
  </si>
  <si>
    <r>
      <rPr>
        <sz val="10"/>
        <color rgb="FF000000"/>
        <rFont val="Times New Roman"/>
        <family val="1"/>
      </rPr>
      <t xml:space="preserve"> 818.15</t>
    </r>
  </si>
  <si>
    <r>
      <rPr>
        <sz val="10"/>
        <color rgb="FF000000"/>
        <rFont val="Times New Roman"/>
        <family val="1"/>
      </rPr>
      <t xml:space="preserve">                    20.80</t>
    </r>
  </si>
  <si>
    <r>
      <rPr>
        <sz val="10"/>
        <color rgb="FF000000"/>
        <rFont val="Times New Roman"/>
        <family val="1"/>
      </rPr>
      <t xml:space="preserve">                   838.95</t>
    </r>
  </si>
  <si>
    <r>
      <rPr>
        <sz val="10"/>
        <color rgb="FF000000"/>
        <rFont val="Times New Roman"/>
        <family val="1"/>
      </rPr>
      <t xml:space="preserve"> 2.54</t>
    </r>
  </si>
  <si>
    <r>
      <rPr>
        <sz val="10"/>
        <color rgb="FF000000"/>
        <rFont val="Times New Roman"/>
        <family val="1"/>
      </rPr>
      <t>4875</t>
    </r>
  </si>
  <si>
    <r>
      <rPr>
        <sz val="10"/>
        <color rgb="FF000000"/>
        <rFont val="Times New Roman"/>
        <family val="1"/>
      </rPr>
      <t>Capital Outlay On Other Industries</t>
    </r>
  </si>
  <si>
    <r>
      <rPr>
        <sz val="10"/>
        <color rgb="FF000000"/>
        <rFont val="Times New Roman"/>
        <family val="1"/>
      </rPr>
      <t xml:space="preserve"> 0.01</t>
    </r>
  </si>
  <si>
    <r>
      <rPr>
        <sz val="10"/>
        <color rgb="FF000000"/>
        <rFont val="Times New Roman"/>
        <family val="1"/>
      </rPr>
      <t xml:space="preserve">                     0.01</t>
    </r>
  </si>
  <si>
    <r>
      <rPr>
        <sz val="10"/>
        <color rgb="FF000000"/>
        <rFont val="Times New Roman"/>
        <family val="1"/>
      </rPr>
      <t>4885</t>
    </r>
  </si>
  <si>
    <r>
      <rPr>
        <sz val="10"/>
        <color rgb="FF000000"/>
        <rFont val="Times New Roman"/>
        <family val="1"/>
      </rPr>
      <t>Other Capital Outlay On Industries And Minerals</t>
    </r>
  </si>
  <si>
    <r>
      <rPr>
        <sz val="10"/>
        <color rgb="FF000000"/>
        <rFont val="Times New Roman"/>
        <family val="1"/>
      </rPr>
      <t xml:space="preserve"> 219.87</t>
    </r>
  </si>
  <si>
    <r>
      <rPr>
        <sz val="10"/>
        <color rgb="FF000000"/>
        <rFont val="Times New Roman"/>
        <family val="1"/>
      </rPr>
      <t xml:space="preserve"> 1,159.52</t>
    </r>
  </si>
  <si>
    <r>
      <rPr>
        <sz val="10"/>
        <color rgb="FF000000"/>
        <rFont val="Times New Roman"/>
        <family val="1"/>
      </rPr>
      <t xml:space="preserve">                   118.67</t>
    </r>
  </si>
  <si>
    <r>
      <rPr>
        <sz val="10"/>
        <color rgb="FF000000"/>
        <rFont val="Times New Roman"/>
        <family val="1"/>
      </rPr>
      <t xml:space="preserve">                 1,278.19</t>
    </r>
  </si>
  <si>
    <r>
      <rPr>
        <sz val="10"/>
        <color rgb="FF000000"/>
        <rFont val="Times New Roman"/>
        <family val="1"/>
      </rPr>
      <t xml:space="preserve"> 10.23</t>
    </r>
  </si>
  <si>
    <r>
      <rPr>
        <sz val="10"/>
        <color rgb="FF000000"/>
        <rFont val="Times New Roman"/>
        <family val="1"/>
      </rPr>
      <t>5051</t>
    </r>
  </si>
  <si>
    <r>
      <rPr>
        <sz val="10"/>
        <color rgb="FF000000"/>
        <rFont val="Times New Roman"/>
        <family val="1"/>
      </rPr>
      <t>Capital Outlay On Ports And Light Houses</t>
    </r>
  </si>
  <si>
    <r>
      <rPr>
        <sz val="10"/>
        <color rgb="FF000000"/>
        <rFont val="Times New Roman"/>
        <family val="1"/>
      </rPr>
      <t xml:space="preserve"> 3.08</t>
    </r>
  </si>
  <si>
    <r>
      <rPr>
        <sz val="10"/>
        <color rgb="FF000000"/>
        <rFont val="Times New Roman"/>
        <family val="1"/>
      </rPr>
      <t xml:space="preserve"> 68.91</t>
    </r>
  </si>
  <si>
    <r>
      <rPr>
        <sz val="10"/>
        <color rgb="FF000000"/>
        <rFont val="Times New Roman"/>
        <family val="1"/>
      </rPr>
      <t xml:space="preserve">                     0.57</t>
    </r>
  </si>
  <si>
    <r>
      <rPr>
        <sz val="10"/>
        <color rgb="FF000000"/>
        <rFont val="Times New Roman"/>
        <family val="1"/>
      </rPr>
      <t xml:space="preserve">                    69.48</t>
    </r>
  </si>
  <si>
    <r>
      <rPr>
        <sz val="10"/>
        <color rgb="FF000000"/>
        <rFont val="Times New Roman"/>
        <family val="1"/>
      </rPr>
      <t>5052</t>
    </r>
  </si>
  <si>
    <r>
      <rPr>
        <sz val="10"/>
        <color rgb="FF000000"/>
        <rFont val="Times New Roman"/>
        <family val="1"/>
      </rPr>
      <t>Capital Outlay On Shipping</t>
    </r>
  </si>
  <si>
    <r>
      <rPr>
        <sz val="10"/>
        <color rgb="FF000000"/>
        <rFont val="Times New Roman"/>
        <family val="1"/>
      </rPr>
      <t xml:space="preserve"> 14.20</t>
    </r>
  </si>
  <si>
    <r>
      <rPr>
        <sz val="10"/>
        <color rgb="FF000000"/>
        <rFont val="Times New Roman"/>
        <family val="1"/>
      </rPr>
      <t xml:space="preserve">                    14.20</t>
    </r>
  </si>
  <si>
    <r>
      <rPr>
        <sz val="10"/>
        <color rgb="FF000000"/>
        <rFont val="Times New Roman"/>
        <family val="1"/>
      </rPr>
      <t>5053</t>
    </r>
  </si>
  <si>
    <r>
      <rPr>
        <sz val="10"/>
        <color rgb="FF000000"/>
        <rFont val="Times New Roman"/>
        <family val="1"/>
      </rPr>
      <t>Capital Outlay On Civil Aviation</t>
    </r>
  </si>
  <si>
    <r>
      <rPr>
        <sz val="10"/>
        <color rgb="FF000000"/>
        <rFont val="Times New Roman"/>
        <family val="1"/>
      </rPr>
      <t xml:space="preserve"> 212.16</t>
    </r>
  </si>
  <si>
    <r>
      <rPr>
        <sz val="10"/>
        <color rgb="FF000000"/>
        <rFont val="Times New Roman"/>
        <family val="1"/>
      </rPr>
      <t xml:space="preserve"> 1,804.04</t>
    </r>
  </si>
  <si>
    <r>
      <rPr>
        <sz val="10"/>
        <color rgb="FF000000"/>
        <rFont val="Times New Roman"/>
        <family val="1"/>
      </rPr>
      <t xml:space="preserve">                    59.57</t>
    </r>
  </si>
  <si>
    <r>
      <rPr>
        <sz val="10"/>
        <color rgb="FF000000"/>
        <rFont val="Times New Roman"/>
        <family val="1"/>
      </rPr>
      <t xml:space="preserve">                 1,863.61</t>
    </r>
  </si>
  <si>
    <r>
      <rPr>
        <sz val="10"/>
        <color rgb="FF000000"/>
        <rFont val="Times New Roman"/>
        <family val="1"/>
      </rPr>
      <t xml:space="preserve"> 3.30</t>
    </r>
  </si>
  <si>
    <r>
      <rPr>
        <sz val="10"/>
        <color rgb="FF000000"/>
        <rFont val="Times New Roman"/>
        <family val="1"/>
      </rPr>
      <t>5054</t>
    </r>
  </si>
  <si>
    <r>
      <rPr>
        <sz val="10"/>
        <color rgb="FF000000"/>
        <rFont val="Times New Roman"/>
        <family val="1"/>
      </rPr>
      <t>Capital Outlay On Roads And Bridges</t>
    </r>
  </si>
  <si>
    <r>
      <rPr>
        <sz val="10"/>
        <color rgb="FF000000"/>
        <rFont val="Times New Roman"/>
        <family val="1"/>
      </rPr>
      <t xml:space="preserve"> 62.73</t>
    </r>
  </si>
  <si>
    <r>
      <rPr>
        <sz val="10"/>
        <color rgb="FF000000"/>
        <rFont val="Times New Roman"/>
        <family val="1"/>
      </rPr>
      <t xml:space="preserve">                    62.73</t>
    </r>
  </si>
  <si>
    <r>
      <rPr>
        <sz val="10"/>
        <color rgb="FF000000"/>
        <rFont val="Times New Roman"/>
        <family val="1"/>
      </rPr>
      <t>5055</t>
    </r>
  </si>
  <si>
    <r>
      <rPr>
        <sz val="10"/>
        <color rgb="FF000000"/>
        <rFont val="Times New Roman"/>
        <family val="1"/>
      </rPr>
      <t>Capital Outlay On Road Transport</t>
    </r>
  </si>
  <si>
    <r>
      <rPr>
        <sz val="10"/>
        <color rgb="FF000000"/>
        <rFont val="Times New Roman"/>
        <family val="1"/>
      </rPr>
      <t xml:space="preserve"> 851.17</t>
    </r>
  </si>
  <si>
    <r>
      <rPr>
        <sz val="10"/>
        <color rgb="FF000000"/>
        <rFont val="Times New Roman"/>
        <family val="1"/>
      </rPr>
      <t xml:space="preserve">                    13.40</t>
    </r>
  </si>
  <si>
    <r>
      <rPr>
        <sz val="10"/>
        <color rgb="FF000000"/>
        <rFont val="Times New Roman"/>
        <family val="1"/>
      </rPr>
      <t xml:space="preserve">                   864.57</t>
    </r>
  </si>
  <si>
    <r>
      <rPr>
        <sz val="10"/>
        <color rgb="FF000000"/>
        <rFont val="Times New Roman"/>
        <family val="1"/>
      </rPr>
      <t xml:space="preserve"> 1.57</t>
    </r>
  </si>
  <si>
    <r>
      <rPr>
        <sz val="10"/>
        <color rgb="FF000000"/>
        <rFont val="Times New Roman"/>
        <family val="1"/>
      </rPr>
      <t>5056</t>
    </r>
  </si>
  <si>
    <r>
      <rPr>
        <sz val="10"/>
        <color rgb="FF000000"/>
        <rFont val="Times New Roman"/>
        <family val="1"/>
      </rPr>
      <t>Capital Outlay On Inland Water Transport</t>
    </r>
  </si>
  <si>
    <r>
      <rPr>
        <sz val="10"/>
        <color rgb="FF000000"/>
        <rFont val="Times New Roman"/>
        <family val="1"/>
      </rPr>
      <t xml:space="preserve"> 19.68</t>
    </r>
  </si>
  <si>
    <r>
      <rPr>
        <sz val="10"/>
        <color rgb="FF000000"/>
        <rFont val="Times New Roman"/>
        <family val="1"/>
      </rPr>
      <t xml:space="preserve"> 275.07</t>
    </r>
  </si>
  <si>
    <r>
      <rPr>
        <sz val="10"/>
        <color rgb="FF000000"/>
        <rFont val="Times New Roman"/>
        <family val="1"/>
      </rPr>
      <t xml:space="preserve">                   275.07</t>
    </r>
  </si>
  <si>
    <t xml:space="preserve"> - Concld.</t>
  </si>
  <si>
    <r>
      <rPr>
        <sz val="10"/>
        <color rgb="FF000000"/>
        <rFont val="Times New Roman"/>
        <family val="1"/>
      </rPr>
      <t>5075</t>
    </r>
  </si>
  <si>
    <r>
      <rPr>
        <sz val="10"/>
        <color rgb="FF000000"/>
        <rFont val="Times New Roman"/>
        <family val="1"/>
      </rPr>
      <t>Capital Outlay On Other Transport Services</t>
    </r>
  </si>
  <si>
    <r>
      <rPr>
        <sz val="10"/>
        <color rgb="FF000000"/>
        <rFont val="Times New Roman"/>
        <family val="1"/>
      </rPr>
      <t xml:space="preserve"> 870.41</t>
    </r>
  </si>
  <si>
    <r>
      <rPr>
        <sz val="10"/>
        <color rgb="FF000000"/>
        <rFont val="Times New Roman"/>
        <family val="1"/>
      </rPr>
      <t xml:space="preserve">                   870.41</t>
    </r>
  </si>
  <si>
    <r>
      <rPr>
        <sz val="10"/>
        <color rgb="FF000000"/>
        <rFont val="Times New Roman"/>
        <family val="1"/>
      </rPr>
      <t>5452</t>
    </r>
  </si>
  <si>
    <r>
      <rPr>
        <sz val="10"/>
        <color rgb="FF000000"/>
        <rFont val="Times New Roman"/>
        <family val="1"/>
      </rPr>
      <t>Capital Outlay On Tourism</t>
    </r>
  </si>
  <si>
    <r>
      <rPr>
        <sz val="10"/>
        <color rgb="FF000000"/>
        <rFont val="Times New Roman"/>
        <family val="1"/>
      </rPr>
      <t xml:space="preserve"> 300.05</t>
    </r>
  </si>
  <si>
    <r>
      <rPr>
        <sz val="10"/>
        <color rgb="FF000000"/>
        <rFont val="Times New Roman"/>
        <family val="1"/>
      </rPr>
      <t xml:space="preserve">                    11.00</t>
    </r>
  </si>
  <si>
    <r>
      <rPr>
        <sz val="10"/>
        <color rgb="FF000000"/>
        <rFont val="Times New Roman"/>
        <family val="1"/>
      </rPr>
      <t xml:space="preserve">                   311.05</t>
    </r>
  </si>
  <si>
    <r>
      <rPr>
        <sz val="10"/>
        <color rgb="FF000000"/>
        <rFont val="Times New Roman"/>
        <family val="1"/>
      </rPr>
      <t xml:space="preserve"> 3.67</t>
    </r>
  </si>
  <si>
    <r>
      <rPr>
        <sz val="10"/>
        <color rgb="FF000000"/>
        <rFont val="Times New Roman"/>
        <family val="1"/>
      </rPr>
      <t>5465</t>
    </r>
  </si>
  <si>
    <r>
      <rPr>
        <sz val="10"/>
        <color rgb="FF000000"/>
        <rFont val="Times New Roman"/>
        <family val="1"/>
      </rPr>
      <t>Investments In General Financial And Trading Institutions</t>
    </r>
  </si>
  <si>
    <r>
      <rPr>
        <sz val="10"/>
        <color rgb="FF000000"/>
        <rFont val="Times New Roman"/>
        <family val="1"/>
      </rPr>
      <t xml:space="preserve"> 571.65</t>
    </r>
  </si>
  <si>
    <r>
      <rPr>
        <sz val="10"/>
        <color rgb="FF000000"/>
        <rFont val="Times New Roman"/>
        <family val="1"/>
      </rPr>
      <t xml:space="preserve">                    19.59</t>
    </r>
  </si>
  <si>
    <r>
      <rPr>
        <sz val="10"/>
        <color rgb="FF000000"/>
        <rFont val="Times New Roman"/>
        <family val="1"/>
      </rPr>
      <t xml:space="preserve">                   591.24</t>
    </r>
  </si>
  <si>
    <r>
      <rPr>
        <sz val="10"/>
        <color rgb="FF000000"/>
        <rFont val="Times New Roman"/>
        <family val="1"/>
      </rPr>
      <t xml:space="preserve"> 3.43</t>
    </r>
  </si>
  <si>
    <r>
      <rPr>
        <sz val="10"/>
        <color rgb="FF000000"/>
        <rFont val="Times New Roman"/>
        <family val="1"/>
      </rPr>
      <t>5475</t>
    </r>
  </si>
  <si>
    <r>
      <rPr>
        <sz val="10"/>
        <color rgb="FF000000"/>
        <rFont val="Times New Roman"/>
        <family val="1"/>
      </rPr>
      <t>Capital Outlay On Other General Economic Services</t>
    </r>
  </si>
  <si>
    <r>
      <rPr>
        <sz val="10"/>
        <color rgb="FF000000"/>
        <rFont val="Times New Roman"/>
        <family val="1"/>
      </rPr>
      <t xml:space="preserve"> 1.35</t>
    </r>
  </si>
  <si>
    <r>
      <rPr>
        <sz val="10"/>
        <color rgb="FF000000"/>
        <rFont val="Times New Roman"/>
        <family val="1"/>
      </rPr>
      <t xml:space="preserve"> 7.92</t>
    </r>
  </si>
  <si>
    <r>
      <rPr>
        <sz val="10"/>
        <color rgb="FF000000"/>
        <rFont val="Times New Roman"/>
        <family val="1"/>
      </rPr>
      <t xml:space="preserve">                     1.20</t>
    </r>
  </si>
  <si>
    <r>
      <rPr>
        <sz val="10"/>
        <color rgb="FF000000"/>
        <rFont val="Times New Roman"/>
        <family val="1"/>
      </rPr>
      <t xml:space="preserve">                     9.12</t>
    </r>
  </si>
  <si>
    <r>
      <rPr>
        <sz val="10"/>
        <color rgb="FF000000"/>
        <rFont val="Times New Roman"/>
        <family val="1"/>
      </rPr>
      <t xml:space="preserve"> 15.15</t>
    </r>
  </si>
  <si>
    <r>
      <rPr>
        <sz val="10"/>
        <color rgb="FF000000"/>
        <rFont val="Times New Roman"/>
        <family val="1"/>
      </rPr>
      <t>Total</t>
    </r>
  </si>
  <si>
    <r>
      <rPr>
        <sz val="10"/>
        <color rgb="FF000000"/>
        <rFont val="Times New Roman"/>
        <family val="1"/>
      </rPr>
      <t xml:space="preserve"> 2.68</t>
    </r>
  </si>
  <si>
    <t>(#)</t>
  </si>
  <si>
    <t xml:space="preserve"> 346.04</t>
  </si>
  <si>
    <t>Progressive exp 2023-24</t>
  </si>
  <si>
    <t>Difference</t>
  </si>
  <si>
    <t>Percentage</t>
  </si>
  <si>
    <t>(-)2.65</t>
  </si>
  <si>
    <t>( r)</t>
  </si>
  <si>
    <t>(s)</t>
  </si>
  <si>
    <t>( s)</t>
  </si>
  <si>
    <t>Percentage not applicable.</t>
  </si>
  <si>
    <t>(t)</t>
  </si>
  <si>
    <t>(u)</t>
  </si>
  <si>
    <t>(v)</t>
  </si>
  <si>
    <t>(w)</t>
  </si>
  <si>
    <t>(x)</t>
  </si>
  <si>
    <t>(y)</t>
  </si>
  <si>
    <t>(z)</t>
  </si>
  <si>
    <t>(aa)</t>
  </si>
  <si>
    <r>
      <t>Decreased</t>
    </r>
    <r>
      <rPr>
        <i/>
        <sz val="10"/>
        <color theme="1"/>
        <rFont val="Times New Roman"/>
        <family val="1"/>
      </rPr>
      <t xml:space="preserve"> proforma</t>
    </r>
    <r>
      <rPr>
        <sz val="10"/>
        <color theme="1"/>
        <rFont val="Times New Roman"/>
        <family val="1"/>
      </rPr>
      <t xml:space="preserve"> by 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3.58 crore  due to proceeds of retirement of share capital transferred to capital receipts</t>
    </r>
  </si>
  <si>
    <r>
      <t>Decreased</t>
    </r>
    <r>
      <rPr>
        <i/>
        <sz val="10"/>
        <color theme="1"/>
        <rFont val="Times New Roman"/>
        <family val="1"/>
      </rPr>
      <t xml:space="preserve"> proforma</t>
    </r>
    <r>
      <rPr>
        <sz val="10"/>
        <color theme="1"/>
        <rFont val="Times New Roman"/>
        <family val="1"/>
      </rPr>
      <t xml:space="preserve"> by 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0.22 crore  due to proceeds of retirement of share capital transferred to capital receipts</t>
    </r>
  </si>
  <si>
    <r>
      <t xml:space="preserve">Decreased proforma by 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40.15 crore  due to proceeds of retirement of share capital transferred to capital receipts</t>
    </r>
  </si>
  <si>
    <r>
      <t xml:space="preserve">Decreased </t>
    </r>
    <r>
      <rPr>
        <i/>
        <sz val="10"/>
        <color theme="1"/>
        <rFont val="Times New Roman"/>
        <family val="1"/>
      </rPr>
      <t>proforma</t>
    </r>
    <r>
      <rPr>
        <sz val="10"/>
        <color theme="1"/>
        <rFont val="Times New Roman"/>
        <family val="1"/>
      </rPr>
      <t xml:space="preserve"> by 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3.56 crore due to proceeds of retirement of share capital transferred to capital receipts.</t>
    </r>
  </si>
  <si>
    <r>
      <t xml:space="preserve">Increased </t>
    </r>
    <r>
      <rPr>
        <i/>
        <sz val="10"/>
        <color theme="1"/>
        <rFont val="Times New Roman"/>
        <family val="1"/>
      </rPr>
      <t>proforma</t>
    </r>
    <r>
      <rPr>
        <sz val="10"/>
        <color theme="1"/>
        <rFont val="Times New Roman"/>
        <family val="1"/>
      </rPr>
      <t xml:space="preserve"> by 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34.51 crore due to conversion of loan into equity for  Kerala Electrical and Allied Engineering Company Limited.</t>
    </r>
  </si>
  <si>
    <r>
      <t xml:space="preserve">Increased </t>
    </r>
    <r>
      <rPr>
        <i/>
        <sz val="10"/>
        <color theme="1"/>
        <rFont val="Times New Roman"/>
        <family val="1"/>
      </rPr>
      <t>proforma</t>
    </r>
    <r>
      <rPr>
        <sz val="10"/>
        <color theme="1"/>
        <rFont val="Times New Roman"/>
        <family val="1"/>
      </rPr>
      <t xml:space="preserve"> by 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72.00 crore due to conversion of loan into equity for Kerala State Electronic Development Corporation.</t>
    </r>
  </si>
  <si>
    <r>
      <t xml:space="preserve">Increased </t>
    </r>
    <r>
      <rPr>
        <i/>
        <sz val="10"/>
        <color rgb="FF000000"/>
        <rFont val="Times New Roman"/>
        <family val="1"/>
      </rPr>
      <t>proforma</t>
    </r>
    <r>
      <rPr>
        <sz val="10"/>
        <color rgb="FF000000"/>
        <rFont val="Times New Roman"/>
        <family val="2"/>
      </rPr>
      <t xml:space="preserve"> by </t>
    </r>
    <r>
      <rPr>
        <sz val="10"/>
        <color rgb="FF000000"/>
        <rFont val="Rupee Foradian"/>
        <family val="2"/>
      </rPr>
      <t>`</t>
    </r>
    <r>
      <rPr>
        <sz val="10"/>
        <color rgb="FF000000"/>
        <rFont val="Times New Roman"/>
        <family val="2"/>
      </rPr>
      <t>106.51 crore vide footnotes (w) and (x) of this Statement.</t>
    </r>
  </si>
  <si>
    <r>
      <t xml:space="preserve">Decreased </t>
    </r>
    <r>
      <rPr>
        <i/>
        <sz val="10"/>
        <color theme="1"/>
        <rFont val="Times New Roman"/>
        <family val="1"/>
      </rPr>
      <t>proforma</t>
    </r>
    <r>
      <rPr>
        <sz val="10"/>
        <color theme="1"/>
        <rFont val="Times New Roman"/>
        <family val="1"/>
      </rPr>
      <t xml:space="preserve"> by 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47.51 crore  vide ( r), (t), (u) and (v) of this Statement.</t>
    </r>
  </si>
  <si>
    <r>
      <t>State Nirmithi Kendra (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0.60 crore), Grahashree Housing Scheme (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4.73 core), Upgradation of the Infrastructure in Existing Industrial Parks (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7.68 crore), land acquisition for the development of Kozhikode Airport (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67.47 crore), Projects under Legislative Assembly Constituency Asset Development Scheme (LAC ADS) (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0.10 crore), Deduct-Receipts and Recoveries on Capital Account (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7.90 crore)</t>
    </r>
  </si>
  <si>
    <r>
      <t xml:space="preserve">Difference of 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1.00 crore in progressive expenditure upto 2022-23 in Finance Accounts 2022-23 and this year is due to typographical error in previous year and which rectified this year.</t>
    </r>
  </si>
  <si>
    <r>
      <t xml:space="preserve">Includes 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>94.79 crore being expenditure incurred for equity participation in share capital subscription in sewerage schemes of Kerala Water Authority (</t>
    </r>
    <r>
      <rPr>
        <sz val="10"/>
        <color theme="1"/>
        <rFont val="Rupee Foradian"/>
        <family val="2"/>
      </rPr>
      <t>`</t>
    </r>
    <r>
      <rPr>
        <sz val="10"/>
        <color theme="1"/>
        <rFont val="Times New Roman"/>
        <family val="1"/>
      </rPr>
      <t xml:space="preserve">22.11 crore), Kerala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</si>
</sst>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scheme val="minor"/>
    </font>
    <font>
      <sz val="11"/>
      <color rgb="FF000000"/>
      <name val="Times New Roman"/>
      <family val="2"/>
    </font>
    <font>
      <sz val="12"/>
      <color rgb="FF000000"/>
      <name val="Times New Roman"/>
      <family val="2"/>
    </font>
    <font>
      <i/>
      <sz val="12"/>
      <color rgb="FF000000"/>
      <name val="Times New Roman"/>
      <family val="2"/>
    </font>
    <font>
      <b/>
      <sz val="12"/>
      <color rgb="FF000000"/>
      <name val="Times New Roman"/>
      <family val="2"/>
    </font>
    <font>
      <sz val="10"/>
      <color rgb="FF000000"/>
      <name val="Times New Roman"/>
      <family val="2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9"/>
      <color theme="1"/>
      <name val="Times New Roman"/>
      <family val="1"/>
    </font>
    <font>
      <sz val="10"/>
      <color rgb="FFFF0000"/>
      <name val="Times New Roman"/>
      <family val="2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rgb="FFFF0000"/>
      <name val="Times New Roman"/>
      <family val="1"/>
    </font>
    <font>
      <b/>
      <sz val="9"/>
      <color theme="1"/>
      <name val="Times New Roman"/>
      <family val="1"/>
    </font>
    <font>
      <i/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0"/>
      <color theme="1"/>
      <name val="Rupee Foradian"/>
      <family val="2"/>
    </font>
    <font>
      <sz val="10"/>
      <color rgb="FF000000"/>
      <name val="Rupee Foradian"/>
      <family val="2"/>
    </font>
    <font>
      <sz val="10"/>
      <color theme="1"/>
      <name val="Times New Roman"/>
      <family val="2"/>
    </font>
  </fonts>
  <fills count="3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FCFCFC"/>
      </left>
      <right/>
      <top style="thin">
        <color rgb="FFFCFCFC"/>
      </top>
      <bottom/>
      <diagonal/>
    </border>
    <border>
      <left/>
      <right style="thin">
        <color rgb="FFFCFCFC"/>
      </right>
      <top style="thin">
        <color rgb="FFFCFCFC"/>
      </top>
      <bottom/>
      <diagonal/>
    </border>
    <border>
      <left style="thin">
        <color rgb="FFFCFCFC"/>
      </left>
      <right style="thin">
        <color rgb="FFFCFCFC"/>
      </right>
      <top style="thin">
        <color rgb="FFFCFCFC"/>
      </top>
      <bottom/>
      <diagonal/>
    </border>
    <border>
      <left/>
      <right/>
      <top style="thin">
        <color rgb="FFFCFCFC"/>
      </top>
      <bottom/>
      <diagonal/>
    </border>
    <border>
      <left style="thin">
        <color rgb="FFFCFCFC"/>
      </left>
      <right style="thin">
        <color rgb="FFFCFCFC"/>
      </right>
      <top style="medium">
        <color rgb="FF000000"/>
      </top>
      <bottom style="medium">
        <color rgb="FF000000"/>
      </bottom>
      <diagonal/>
    </border>
    <border>
      <left style="thin">
        <color rgb="FFFCFCFC"/>
      </left>
      <right style="thin">
        <color rgb="FFFCFCFC"/>
      </right>
      <top style="medium">
        <color rgb="FF000000"/>
      </top>
      <bottom style="thin">
        <color rgb="FFFCFCFC"/>
      </bottom>
      <diagonal/>
    </border>
    <border>
      <left style="thin">
        <color rgb="FFFCFCFC"/>
      </left>
      <right/>
      <top/>
      <bottom/>
      <diagonal/>
    </border>
    <border>
      <left/>
      <right style="thin">
        <color rgb="FFFCFCFC"/>
      </right>
      <top/>
      <bottom/>
      <diagonal/>
    </border>
    <border>
      <left style="thin">
        <color rgb="FFFCFCFC"/>
      </left>
      <right style="thin">
        <color rgb="FFFCFCFC"/>
      </right>
      <top/>
      <bottom/>
      <diagonal/>
    </border>
    <border>
      <left style="thin">
        <color rgb="FFFCFCFC"/>
      </left>
      <right/>
      <top/>
      <bottom style="thin">
        <color rgb="FFFCFCFC"/>
      </bottom>
      <diagonal/>
    </border>
    <border>
      <left/>
      <right style="thin">
        <color rgb="FFFCFCFC"/>
      </right>
      <top/>
      <bottom style="thin">
        <color rgb="FFFCFCFC"/>
      </bottom>
      <diagonal/>
    </border>
    <border>
      <left style="thin">
        <color rgb="FFFCFCFC"/>
      </left>
      <right style="thin">
        <color rgb="FFFCFCFC"/>
      </right>
      <top/>
      <bottom style="thin">
        <color rgb="FFFCFCFC"/>
      </bottom>
      <diagonal/>
    </border>
    <border>
      <left/>
      <right/>
      <top/>
      <bottom style="thin">
        <color rgb="FFFCFCFC"/>
      </bottom>
      <diagonal/>
    </border>
    <border>
      <left style="thin">
        <color rgb="FFFCFCFC"/>
      </left>
      <right style="thin">
        <color rgb="FFFCFCFC"/>
      </right>
      <top style="thin">
        <color rgb="FFFCFCFC"/>
      </top>
      <bottom style="thin">
        <color rgb="FFFCFCFC"/>
      </bottom>
      <diagonal/>
    </border>
    <border>
      <left style="thin">
        <color rgb="FFFCFCFC"/>
      </left>
      <right/>
      <top style="thin">
        <color rgb="FFFCFCFC"/>
      </top>
      <bottom style="thin">
        <color rgb="FFFCFCFC"/>
      </bottom>
      <diagonal/>
    </border>
    <border>
      <left/>
      <right style="thin">
        <color rgb="FFFCFCFC"/>
      </right>
      <top style="thin">
        <color rgb="FFFCFCFC"/>
      </top>
      <bottom style="thin">
        <color rgb="FFFCFCFC"/>
      </bottom>
      <diagonal/>
    </border>
    <border>
      <left/>
      <right/>
      <top style="thin">
        <color rgb="FFFCFCFC"/>
      </top>
      <bottom style="thin">
        <color rgb="FFFCFCFC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FCFCFC"/>
      </left>
      <right style="thin">
        <color rgb="FFFCFCFC"/>
      </right>
      <top style="thin">
        <color rgb="FFFCFCFC"/>
      </top>
      <bottom style="thin">
        <color indexed="64"/>
      </bottom>
      <diagonal/>
    </border>
    <border>
      <left style="thin">
        <color rgb="FFFCFCFC"/>
      </left>
      <right/>
      <top style="thin">
        <color indexed="64"/>
      </top>
      <bottom style="thin">
        <color rgb="FFFCFCFC"/>
      </bottom>
      <diagonal/>
    </border>
    <border>
      <left/>
      <right style="thin">
        <color rgb="FFFCFCFC"/>
      </right>
      <top style="thin">
        <color indexed="64"/>
      </top>
      <bottom style="thin">
        <color rgb="FFFCFCFC"/>
      </bottom>
      <diagonal/>
    </border>
    <border>
      <left style="thin">
        <color rgb="FFFCFCFC"/>
      </left>
      <right style="thin">
        <color rgb="FFFCFCFC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FCFCFC"/>
      </left>
      <right/>
      <top style="thin">
        <color rgb="FFFCFCFC"/>
      </top>
      <bottom style="thin">
        <color indexed="64"/>
      </bottom>
      <diagonal/>
    </border>
    <border>
      <left/>
      <right style="thin">
        <color rgb="FFFCFCFC"/>
      </right>
      <top style="thin">
        <color rgb="FFFCFCFC"/>
      </top>
      <bottom style="thin">
        <color indexed="64"/>
      </bottom>
      <diagonal/>
    </border>
    <border>
      <left/>
      <right/>
      <top style="thin">
        <color rgb="FFFCFCFC"/>
      </top>
      <bottom style="thin">
        <color indexed="64"/>
      </bottom>
      <diagonal/>
    </border>
    <border>
      <left/>
      <right style="thin">
        <color rgb="FFFCFCFC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8" borderId="3" xfId="0" applyFill="1" applyBorder="1" applyAlignment="1" applyProtection="1">
      <alignment wrapText="1"/>
      <protection locked="0"/>
    </xf>
    <xf numFmtId="0" fontId="0" fillId="9" borderId="4" xfId="0" applyFill="1" applyBorder="1" applyAlignment="1" applyProtection="1">
      <alignment wrapText="1"/>
      <protection locked="0"/>
    </xf>
    <xf numFmtId="0" fontId="0" fillId="10" borderId="5" xfId="0" applyFill="1" applyBorder="1" applyAlignment="1" applyProtection="1">
      <alignment wrapText="1"/>
      <protection locked="0"/>
    </xf>
    <xf numFmtId="0" fontId="0" fillId="11" borderId="6" xfId="0" applyFill="1" applyBorder="1" applyAlignment="1" applyProtection="1">
      <alignment wrapText="1"/>
      <protection locked="0"/>
    </xf>
    <xf numFmtId="0" fontId="4" fillId="14" borderId="7" xfId="0" applyFont="1" applyFill="1" applyBorder="1" applyAlignment="1">
      <alignment horizontal="center" vertical="top" wrapText="1"/>
    </xf>
    <xf numFmtId="0" fontId="0" fillId="15" borderId="9" xfId="0" applyFill="1" applyBorder="1" applyAlignment="1" applyProtection="1">
      <alignment wrapText="1"/>
      <protection locked="0"/>
    </xf>
    <xf numFmtId="0" fontId="0" fillId="16" borderId="10" xfId="0" applyFill="1" applyBorder="1" applyAlignment="1" applyProtection="1">
      <alignment wrapText="1"/>
      <protection locked="0"/>
    </xf>
    <xf numFmtId="0" fontId="0" fillId="17" borderId="11" xfId="0" applyFill="1" applyBorder="1" applyAlignment="1" applyProtection="1">
      <alignment wrapText="1"/>
      <protection locked="0"/>
    </xf>
    <xf numFmtId="0" fontId="0" fillId="18" borderId="0" xfId="0" applyFill="1" applyAlignment="1" applyProtection="1">
      <alignment wrapText="1"/>
      <protection locked="0"/>
    </xf>
    <xf numFmtId="0" fontId="0" fillId="19" borderId="12" xfId="0" applyFill="1" applyBorder="1" applyAlignment="1" applyProtection="1">
      <alignment wrapText="1"/>
      <protection locked="0"/>
    </xf>
    <xf numFmtId="0" fontId="0" fillId="20" borderId="13" xfId="0" applyFill="1" applyBorder="1" applyAlignment="1" applyProtection="1">
      <alignment wrapText="1"/>
      <protection locked="0"/>
    </xf>
    <xf numFmtId="0" fontId="0" fillId="21" borderId="14" xfId="0" applyFill="1" applyBorder="1" applyAlignment="1" applyProtection="1">
      <alignment wrapText="1"/>
      <protection locked="0"/>
    </xf>
    <xf numFmtId="0" fontId="3" fillId="22" borderId="14" xfId="0" applyFont="1" applyFill="1" applyBorder="1" applyAlignment="1">
      <alignment horizontal="center" vertical="top" wrapText="1"/>
    </xf>
    <xf numFmtId="0" fontId="0" fillId="23" borderId="15" xfId="0" applyFill="1" applyBorder="1" applyAlignment="1" applyProtection="1">
      <alignment wrapText="1"/>
      <protection locked="0"/>
    </xf>
    <xf numFmtId="0" fontId="5" fillId="25" borderId="16" xfId="0" applyFont="1" applyFill="1" applyBorder="1" applyAlignment="1">
      <alignment horizontal="left" vertical="top" wrapText="1"/>
    </xf>
    <xf numFmtId="0" fontId="0" fillId="26" borderId="16" xfId="0" applyFill="1" applyBorder="1" applyAlignment="1" applyProtection="1">
      <alignment wrapText="1"/>
      <protection locked="0"/>
    </xf>
    <xf numFmtId="0" fontId="5" fillId="27" borderId="16" xfId="0" applyFont="1" applyFill="1" applyBorder="1" applyAlignment="1">
      <alignment horizontal="right" vertical="top" wrapText="1"/>
    </xf>
    <xf numFmtId="0" fontId="0" fillId="28" borderId="17" xfId="0" applyFill="1" applyBorder="1" applyAlignment="1" applyProtection="1">
      <alignment wrapText="1"/>
      <protection locked="0"/>
    </xf>
    <xf numFmtId="0" fontId="0" fillId="29" borderId="18" xfId="0" applyFill="1" applyBorder="1" applyAlignment="1" applyProtection="1">
      <alignment wrapText="1"/>
      <protection locked="0"/>
    </xf>
    <xf numFmtId="0" fontId="0" fillId="30" borderId="19" xfId="0" applyFill="1" applyBorder="1" applyAlignment="1" applyProtection="1">
      <alignment wrapText="1"/>
      <protection locked="0"/>
    </xf>
    <xf numFmtId="0" fontId="8" fillId="28" borderId="17" xfId="0" applyFont="1" applyFill="1" applyBorder="1" applyAlignment="1" applyProtection="1">
      <alignment horizontal="right" vertical="top" wrapText="1"/>
      <protection locked="0"/>
    </xf>
    <xf numFmtId="0" fontId="0" fillId="2" borderId="21" xfId="0" applyFill="1" applyBorder="1" applyAlignment="1" applyProtection="1">
      <alignment wrapText="1"/>
      <protection locked="0"/>
    </xf>
    <xf numFmtId="0" fontId="5" fillId="25" borderId="22" xfId="0" applyFont="1" applyFill="1" applyBorder="1" applyAlignment="1">
      <alignment horizontal="left" vertical="top" wrapText="1"/>
    </xf>
    <xf numFmtId="0" fontId="5" fillId="27" borderId="22" xfId="0" applyFont="1" applyFill="1" applyBorder="1" applyAlignment="1">
      <alignment horizontal="right" vertical="top" wrapText="1"/>
    </xf>
    <xf numFmtId="0" fontId="9" fillId="27" borderId="16" xfId="0" applyFont="1" applyFill="1" applyBorder="1" applyAlignment="1">
      <alignment horizontal="right" vertical="top" wrapText="1"/>
    </xf>
    <xf numFmtId="0" fontId="8" fillId="29" borderId="18" xfId="0" applyFont="1" applyFill="1" applyBorder="1" applyAlignment="1" applyProtection="1">
      <alignment vertical="top" wrapText="1"/>
      <protection locked="0"/>
    </xf>
    <xf numFmtId="0" fontId="5" fillId="25" borderId="14" xfId="0" applyFont="1" applyFill="1" applyBorder="1" applyAlignment="1">
      <alignment horizontal="left" vertical="top" wrapText="1"/>
    </xf>
    <xf numFmtId="0" fontId="5" fillId="27" borderId="14" xfId="0" applyFont="1" applyFill="1" applyBorder="1" applyAlignment="1">
      <alignment horizontal="right" vertical="top" wrapText="1"/>
    </xf>
    <xf numFmtId="4" fontId="5" fillId="27" borderId="16" xfId="0" applyNumberFormat="1" applyFont="1" applyFill="1" applyBorder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/>
    </xf>
    <xf numFmtId="2" fontId="0" fillId="0" borderId="0" xfId="0" applyNumberFormat="1" applyAlignment="1">
      <alignment vertical="top"/>
    </xf>
    <xf numFmtId="2" fontId="0" fillId="0" borderId="0" xfId="0" applyNumberFormat="1"/>
    <xf numFmtId="0" fontId="12" fillId="29" borderId="18" xfId="0" applyFont="1" applyFill="1" applyBorder="1" applyAlignment="1" applyProtection="1">
      <alignment vertical="top" wrapText="1"/>
      <protection locked="0"/>
    </xf>
    <xf numFmtId="4" fontId="5" fillId="27" borderId="14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8" fillId="2" borderId="0" xfId="0" applyFont="1" applyFill="1" applyAlignment="1" applyProtection="1">
      <alignment wrapText="1"/>
      <protection locked="0"/>
    </xf>
    <xf numFmtId="0" fontId="0" fillId="10" borderId="3" xfId="0" applyFill="1" applyBorder="1" applyAlignment="1" applyProtection="1">
      <alignment wrapText="1"/>
      <protection locked="0"/>
    </xf>
    <xf numFmtId="0" fontId="0" fillId="17" borderId="9" xfId="0" applyFill="1" applyBorder="1" applyAlignment="1" applyProtection="1">
      <alignment wrapText="1"/>
      <protection locked="0"/>
    </xf>
    <xf numFmtId="0" fontId="0" fillId="21" borderId="12" xfId="0" applyFill="1" applyBorder="1" applyAlignment="1" applyProtection="1">
      <alignment wrapText="1"/>
      <protection locked="0"/>
    </xf>
    <xf numFmtId="0" fontId="5" fillId="27" borderId="17" xfId="0" applyFont="1" applyFill="1" applyBorder="1" applyAlignment="1">
      <alignment horizontal="right" vertical="top" wrapText="1"/>
    </xf>
    <xf numFmtId="0" fontId="10" fillId="2" borderId="0" xfId="0" applyFont="1" applyFill="1" applyAlignment="1" applyProtection="1">
      <alignment vertical="top" wrapText="1"/>
      <protection locked="0"/>
    </xf>
    <xf numFmtId="0" fontId="11" fillId="3" borderId="1" xfId="0" applyFont="1" applyFill="1" applyBorder="1" applyAlignment="1" applyProtection="1">
      <alignment horizontal="right" wrapText="1"/>
      <protection locked="0"/>
    </xf>
    <xf numFmtId="0" fontId="11" fillId="2" borderId="0" xfId="0" applyFont="1" applyFill="1" applyAlignment="1" applyProtection="1">
      <alignment horizontal="right" vertical="top" wrapText="1"/>
      <protection locked="0"/>
    </xf>
    <xf numFmtId="0" fontId="11" fillId="2" borderId="0" xfId="0" applyFont="1" applyFill="1" applyAlignment="1" applyProtection="1">
      <alignment vertical="top" wrapText="1"/>
      <protection locked="0"/>
    </xf>
    <xf numFmtId="0" fontId="0" fillId="26" borderId="22" xfId="0" applyFill="1" applyBorder="1" applyAlignment="1" applyProtection="1">
      <alignment wrapText="1"/>
      <protection locked="0"/>
    </xf>
    <xf numFmtId="0" fontId="5" fillId="27" borderId="27" xfId="0" applyFont="1" applyFill="1" applyBorder="1" applyAlignment="1">
      <alignment horizontal="right" vertical="top" wrapText="1"/>
    </xf>
    <xf numFmtId="0" fontId="0" fillId="28" borderId="27" xfId="0" applyFill="1" applyBorder="1" applyAlignment="1" applyProtection="1">
      <alignment wrapText="1"/>
      <protection locked="0"/>
    </xf>
    <xf numFmtId="0" fontId="0" fillId="29" borderId="28" xfId="0" applyFill="1" applyBorder="1" applyAlignment="1" applyProtection="1">
      <alignment wrapText="1"/>
      <protection locked="0"/>
    </xf>
    <xf numFmtId="0" fontId="0" fillId="30" borderId="29" xfId="0" applyFill="1" applyBorder="1" applyAlignment="1" applyProtection="1">
      <alignment wrapText="1"/>
      <protection locked="0"/>
    </xf>
    <xf numFmtId="0" fontId="11" fillId="2" borderId="0" xfId="0" applyFont="1" applyFill="1" applyAlignment="1" applyProtection="1">
      <alignment horizontal="right" wrapText="1"/>
      <protection locked="0"/>
    </xf>
    <xf numFmtId="0" fontId="13" fillId="29" borderId="18" xfId="0" applyFont="1" applyFill="1" applyBorder="1" applyAlignment="1" applyProtection="1">
      <alignment wrapText="1"/>
      <protection locked="0"/>
    </xf>
    <xf numFmtId="0" fontId="13" fillId="29" borderId="28" xfId="0" applyFont="1" applyFill="1" applyBorder="1" applyAlignment="1" applyProtection="1">
      <alignment vertical="top" wrapText="1"/>
      <protection locked="0"/>
    </xf>
    <xf numFmtId="0" fontId="11" fillId="0" borderId="1" xfId="0" applyFont="1" applyBorder="1" applyAlignment="1">
      <alignment wrapText="1"/>
    </xf>
    <xf numFmtId="0" fontId="3" fillId="22" borderId="12" xfId="0" applyFont="1" applyFill="1" applyBorder="1" applyAlignment="1">
      <alignment horizontal="center" vertical="top" wrapText="1"/>
    </xf>
    <xf numFmtId="0" fontId="5" fillId="27" borderId="1" xfId="0" applyFont="1" applyFill="1" applyBorder="1" applyAlignment="1">
      <alignment horizontal="right" vertical="top" wrapText="1"/>
    </xf>
    <xf numFmtId="4" fontId="5" fillId="27" borderId="22" xfId="0" applyNumberFormat="1" applyFont="1" applyFill="1" applyBorder="1" applyAlignment="1">
      <alignment horizontal="right" vertical="top" wrapText="1"/>
    </xf>
    <xf numFmtId="0" fontId="16" fillId="27" borderId="16" xfId="0" applyFont="1" applyFill="1" applyBorder="1" applyAlignment="1">
      <alignment horizontal="right" vertical="top" wrapText="1"/>
    </xf>
    <xf numFmtId="0" fontId="11" fillId="0" borderId="0" xfId="0" applyFont="1"/>
    <xf numFmtId="0" fontId="15" fillId="29" borderId="18" xfId="0" applyFont="1" applyFill="1" applyBorder="1" applyAlignment="1" applyProtection="1">
      <alignment vertical="top" wrapText="1"/>
      <protection locked="0"/>
    </xf>
    <xf numFmtId="0" fontId="11" fillId="0" borderId="0" xfId="0" applyFont="1" applyAlignment="1">
      <alignment vertical="top"/>
    </xf>
    <xf numFmtId="0" fontId="15" fillId="29" borderId="28" xfId="0" applyFont="1" applyFill="1" applyBorder="1" applyAlignment="1" applyProtection="1">
      <alignment vertical="top" wrapText="1"/>
      <protection locked="0"/>
    </xf>
    <xf numFmtId="4" fontId="16" fillId="27" borderId="12" xfId="0" applyNumberFormat="1" applyFont="1" applyFill="1" applyBorder="1" applyAlignment="1">
      <alignment horizontal="right" vertical="top" wrapText="1"/>
    </xf>
    <xf numFmtId="0" fontId="0" fillId="20" borderId="10" xfId="0" applyFill="1" applyBorder="1" applyAlignment="1" applyProtection="1">
      <alignment wrapText="1"/>
      <protection locked="0"/>
    </xf>
    <xf numFmtId="0" fontId="15" fillId="29" borderId="1" xfId="0" applyFont="1" applyFill="1" applyBorder="1" applyAlignment="1" applyProtection="1">
      <alignment vertical="top" wrapText="1"/>
      <protection locked="0"/>
    </xf>
    <xf numFmtId="0" fontId="16" fillId="27" borderId="13" xfId="0" applyFont="1" applyFill="1" applyBorder="1" applyAlignment="1">
      <alignment horizontal="right" vertical="top" wrapText="1"/>
    </xf>
    <xf numFmtId="4" fontId="16" fillId="27" borderId="11" xfId="0" applyNumberFormat="1" applyFont="1" applyFill="1" applyBorder="1" applyAlignment="1">
      <alignment horizontal="right" vertical="top" wrapText="1"/>
    </xf>
    <xf numFmtId="0" fontId="0" fillId="2" borderId="30" xfId="0" applyFill="1" applyBorder="1" applyAlignment="1" applyProtection="1">
      <alignment wrapText="1"/>
      <protection locked="0"/>
    </xf>
    <xf numFmtId="0" fontId="0" fillId="2" borderId="31" xfId="0" applyFill="1" applyBorder="1" applyAlignment="1" applyProtection="1">
      <alignment wrapText="1"/>
      <protection locked="0"/>
    </xf>
    <xf numFmtId="0" fontId="11" fillId="27" borderId="16" xfId="0" applyFont="1" applyFill="1" applyBorder="1" applyAlignment="1">
      <alignment horizontal="right" vertical="top" wrapText="1"/>
    </xf>
    <xf numFmtId="0" fontId="15" fillId="27" borderId="16" xfId="0" applyFont="1" applyFill="1" applyBorder="1" applyAlignment="1">
      <alignment horizontal="right" vertical="top" wrapText="1"/>
    </xf>
    <xf numFmtId="4" fontId="11" fillId="27" borderId="22" xfId="0" applyNumberFormat="1" applyFont="1" applyFill="1" applyBorder="1" applyAlignment="1">
      <alignment horizontal="right" vertical="top" wrapText="1"/>
    </xf>
    <xf numFmtId="4" fontId="15" fillId="27" borderId="22" xfId="0" applyNumberFormat="1" applyFont="1" applyFill="1" applyBorder="1" applyAlignment="1">
      <alignment horizontal="right" vertical="top" wrapText="1"/>
    </xf>
    <xf numFmtId="0" fontId="13" fillId="2" borderId="0" xfId="0" applyFont="1" applyFill="1" applyAlignment="1" applyProtection="1">
      <alignment vertical="top" wrapText="1"/>
      <protection locked="0"/>
    </xf>
    <xf numFmtId="0" fontId="15" fillId="2" borderId="0" xfId="0" applyFont="1" applyFill="1" applyAlignment="1" applyProtection="1">
      <alignment horizontal="right" vertical="top" wrapText="1"/>
      <protection locked="0"/>
    </xf>
    <xf numFmtId="0" fontId="20" fillId="27" borderId="16" xfId="0" applyFont="1" applyFill="1" applyBorder="1" applyAlignment="1">
      <alignment horizontal="right" vertical="top" wrapText="1"/>
    </xf>
    <xf numFmtId="0" fontId="11" fillId="0" borderId="0" xfId="0" applyFont="1"/>
    <xf numFmtId="0" fontId="4" fillId="12" borderId="7" xfId="0" applyFont="1" applyFill="1" applyBorder="1" applyAlignment="1">
      <alignment horizontal="center" vertical="center" wrapText="1"/>
    </xf>
    <xf numFmtId="0" fontId="4" fillId="13" borderId="8" xfId="0" applyFont="1" applyFill="1" applyBorder="1" applyAlignment="1">
      <alignment horizontal="center" vertical="center" wrapText="1"/>
    </xf>
    <xf numFmtId="0" fontId="4" fillId="14" borderId="7" xfId="0" applyFont="1" applyFill="1" applyBorder="1" applyAlignment="1">
      <alignment horizontal="center" vertical="top" wrapText="1"/>
    </xf>
    <xf numFmtId="0" fontId="5" fillId="24" borderId="22" xfId="0" applyFont="1" applyFill="1" applyBorder="1" applyAlignment="1">
      <alignment horizontal="center" vertical="top" wrapText="1"/>
    </xf>
    <xf numFmtId="0" fontId="5" fillId="27" borderId="22" xfId="0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right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5" fillId="24" borderId="16" xfId="0" applyFont="1" applyFill="1" applyBorder="1" applyAlignment="1">
      <alignment horizontal="center" vertical="top" wrapText="1"/>
    </xf>
    <xf numFmtId="0" fontId="11" fillId="27" borderId="16" xfId="0" applyFont="1" applyFill="1" applyBorder="1" applyAlignment="1">
      <alignment horizontal="right" vertical="top" wrapText="1"/>
    </xf>
    <xf numFmtId="0" fontId="5" fillId="27" borderId="16" xfId="0" applyFont="1" applyFill="1" applyBorder="1" applyAlignment="1">
      <alignment horizontal="right" vertical="top" wrapText="1"/>
    </xf>
    <xf numFmtId="0" fontId="11" fillId="3" borderId="26" xfId="0" applyFont="1" applyFill="1" applyBorder="1" applyAlignment="1" applyProtection="1">
      <alignment wrapText="1"/>
      <protection locked="0"/>
    </xf>
    <xf numFmtId="0" fontId="11" fillId="0" borderId="26" xfId="0" applyFont="1" applyBorder="1" applyAlignment="1">
      <alignment wrapText="1"/>
    </xf>
    <xf numFmtId="0" fontId="11" fillId="2" borderId="0" xfId="0" applyFont="1" applyFill="1" applyAlignment="1" applyProtection="1">
      <alignment vertical="top" wrapText="1"/>
      <protection locked="0"/>
    </xf>
    <xf numFmtId="0" fontId="0" fillId="0" borderId="0" xfId="0" applyAlignment="1">
      <alignment wrapText="1"/>
    </xf>
    <xf numFmtId="0" fontId="4" fillId="7" borderId="1" xfId="0" applyFont="1" applyFill="1" applyBorder="1" applyAlignment="1">
      <alignment horizontal="center" vertical="center" wrapText="1"/>
    </xf>
    <xf numFmtId="0" fontId="7" fillId="27" borderId="16" xfId="0" applyFont="1" applyFill="1" applyBorder="1" applyAlignment="1">
      <alignment horizontal="right" vertical="top" wrapText="1"/>
    </xf>
    <xf numFmtId="0" fontId="11" fillId="2" borderId="0" xfId="0" applyFont="1" applyFill="1" applyAlignment="1" applyProtection="1">
      <alignment vertical="top"/>
      <protection locked="0"/>
    </xf>
    <xf numFmtId="0" fontId="11" fillId="0" borderId="0" xfId="0" applyFont="1" applyAlignment="1">
      <alignment vertical="top"/>
    </xf>
    <xf numFmtId="0" fontId="11" fillId="2" borderId="0" xfId="0" applyFont="1" applyFill="1" applyProtection="1">
      <protection locked="0"/>
    </xf>
    <xf numFmtId="0" fontId="0" fillId="0" borderId="0" xfId="0"/>
    <xf numFmtId="0" fontId="11" fillId="2" borderId="26" xfId="0" applyFont="1" applyFill="1" applyBorder="1" applyProtection="1">
      <protection locked="0"/>
    </xf>
    <xf numFmtId="0" fontId="11" fillId="0" borderId="26" xfId="0" applyFont="1" applyBorder="1"/>
    <xf numFmtId="0" fontId="0" fillId="0" borderId="26" xfId="0" applyBorder="1"/>
    <xf numFmtId="0" fontId="8" fillId="3" borderId="26" xfId="0" applyFont="1" applyFill="1" applyBorder="1" applyProtection="1">
      <protection locked="0"/>
    </xf>
    <xf numFmtId="0" fontId="5" fillId="27" borderId="14" xfId="0" applyFont="1" applyFill="1" applyBorder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5" fillId="31" borderId="20" xfId="0" applyFont="1" applyFill="1" applyBorder="1" applyAlignment="1">
      <alignment horizontal="left" vertical="top" wrapText="1"/>
    </xf>
    <xf numFmtId="0" fontId="5" fillId="24" borderId="14" xfId="0" applyFont="1" applyFill="1" applyBorder="1" applyAlignment="1">
      <alignment horizontal="center" vertical="top" wrapText="1"/>
    </xf>
    <xf numFmtId="0" fontId="5" fillId="27" borderId="23" xfId="0" applyFont="1" applyFill="1" applyBorder="1" applyAlignment="1">
      <alignment horizontal="right" vertical="top" wrapText="1"/>
    </xf>
    <xf numFmtId="0" fontId="5" fillId="27" borderId="24" xfId="0" applyFont="1" applyFill="1" applyBorder="1" applyAlignment="1">
      <alignment horizontal="right" vertical="top" wrapText="1"/>
    </xf>
    <xf numFmtId="0" fontId="5" fillId="27" borderId="25" xfId="0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W132"/>
  <sheetViews>
    <sheetView tabSelected="1" view="pageBreakPreview" topLeftCell="A78" zoomScaleSheetLayoutView="100" workbookViewId="0">
      <selection activeCell="D113" sqref="D113:O113"/>
    </sheetView>
  </sheetViews>
  <sheetFormatPr defaultRowHeight="15" x14ac:dyDescent="0.25"/>
  <cols>
    <col min="1" max="1" width="3.42578125" customWidth="1"/>
    <col min="2" max="2" width="3.140625" customWidth="1"/>
    <col min="3" max="3" width="0.140625" customWidth="1"/>
    <col min="4" max="4" width="7" customWidth="1"/>
    <col min="5" max="5" width="35.42578125" customWidth="1"/>
    <col min="6" max="6" width="18.28515625" customWidth="1"/>
    <col min="7" max="7" width="15" customWidth="1"/>
    <col min="8" max="8" width="3.85546875" customWidth="1"/>
    <col min="9" max="9" width="10" customWidth="1"/>
    <col min="10" max="10" width="4.5703125" customWidth="1"/>
    <col min="11" max="11" width="2.85546875" customWidth="1"/>
    <col min="12" max="12" width="15.85546875" customWidth="1"/>
    <col min="13" max="13" width="4.42578125" customWidth="1"/>
    <col min="14" max="14" width="9.85546875" customWidth="1"/>
    <col min="15" max="15" width="0.140625" customWidth="1"/>
    <col min="16" max="16" width="3" customWidth="1"/>
    <col min="17" max="17" width="3.140625" customWidth="1"/>
    <col min="18" max="19" width="9" hidden="1" customWidth="1"/>
    <col min="20" max="20" width="9" style="35" hidden="1" customWidth="1"/>
    <col min="21" max="21" width="1.5703125" style="35" hidden="1" customWidth="1"/>
  </cols>
  <sheetData>
    <row r="1" spans="1:20" ht="5.0999999999999996" customHeight="1" x14ac:dyDescent="0.25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1"/>
      <c r="Q1" s="1"/>
    </row>
    <row r="2" spans="1:20" ht="5.0999999999999996" customHeight="1" x14ac:dyDescent="0.25">
      <c r="A2" s="1"/>
      <c r="B2" s="1"/>
      <c r="C2" s="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2"/>
      <c r="P2" s="1"/>
      <c r="Q2" s="1"/>
    </row>
    <row r="3" spans="1:20" ht="30" customHeight="1" x14ac:dyDescent="0.25">
      <c r="A3" s="1"/>
      <c r="B3" s="1"/>
      <c r="C3" s="2"/>
      <c r="D3" s="86" t="s">
        <v>0</v>
      </c>
      <c r="E3" s="86"/>
      <c r="F3" s="86"/>
      <c r="G3" s="86"/>
      <c r="H3" s="86"/>
      <c r="I3" s="86"/>
      <c r="J3" s="87"/>
      <c r="K3" s="87"/>
      <c r="L3" s="87"/>
      <c r="M3" s="87"/>
      <c r="N3" s="87"/>
      <c r="O3" s="2"/>
      <c r="P3" s="1"/>
      <c r="Q3" s="1"/>
    </row>
    <row r="4" spans="1:20" ht="18" customHeight="1" x14ac:dyDescent="0.25">
      <c r="A4" s="1"/>
      <c r="B4" s="1"/>
      <c r="C4" s="95" t="s">
        <v>1</v>
      </c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1"/>
      <c r="Q4" s="1"/>
    </row>
    <row r="5" spans="1:20" ht="0.95" customHeight="1" x14ac:dyDescent="0.25">
      <c r="A5" s="1"/>
      <c r="B5" s="1"/>
      <c r="C5" s="2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2"/>
      <c r="P5" s="1"/>
      <c r="Q5" s="1"/>
    </row>
    <row r="6" spans="1:20" ht="20.100000000000001" customHeight="1" x14ac:dyDescent="0.25">
      <c r="A6" s="1"/>
      <c r="B6" s="1"/>
      <c r="C6" s="2"/>
      <c r="D6" s="95" t="s">
        <v>2</v>
      </c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1"/>
      <c r="Q6" s="1"/>
    </row>
    <row r="7" spans="1:20" ht="3.95" customHeight="1" x14ac:dyDescent="0.25">
      <c r="A7" s="1"/>
      <c r="B7" s="1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1"/>
      <c r="Q7" s="1"/>
    </row>
    <row r="8" spans="1:20" ht="8.1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20" ht="3" customHeight="1" x14ac:dyDescent="0.25">
      <c r="A9" s="1"/>
      <c r="B9" s="1"/>
      <c r="C9" s="3"/>
      <c r="D9" s="4"/>
      <c r="E9" s="5"/>
      <c r="F9" s="3"/>
      <c r="G9" s="6"/>
      <c r="H9" s="6"/>
      <c r="I9" s="6"/>
      <c r="J9" s="6"/>
      <c r="K9" s="6"/>
      <c r="L9" s="6"/>
      <c r="M9" s="6"/>
      <c r="N9" s="6"/>
      <c r="O9" s="6"/>
      <c r="P9" s="4"/>
      <c r="Q9" s="1"/>
    </row>
    <row r="10" spans="1:20" ht="27" customHeight="1" x14ac:dyDescent="0.25">
      <c r="A10" s="1"/>
      <c r="B10" s="1"/>
      <c r="C10" s="80" t="s">
        <v>3</v>
      </c>
      <c r="D10" s="80"/>
      <c r="E10" s="80" t="s">
        <v>4</v>
      </c>
      <c r="F10" s="81" t="s">
        <v>5</v>
      </c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1"/>
    </row>
    <row r="11" spans="1:20" ht="3" customHeight="1" x14ac:dyDescent="0.25">
      <c r="A11" s="1"/>
      <c r="B11" s="1"/>
      <c r="C11" s="80"/>
      <c r="D11" s="80"/>
      <c r="E11" s="80"/>
      <c r="F11" s="5"/>
      <c r="G11" s="5"/>
      <c r="H11" s="40"/>
      <c r="I11" s="3"/>
      <c r="J11" s="4"/>
      <c r="K11" s="4"/>
      <c r="L11" s="5"/>
      <c r="M11" s="40"/>
      <c r="N11" s="3"/>
      <c r="O11" s="6"/>
      <c r="P11" s="4"/>
      <c r="Q11" s="1"/>
    </row>
    <row r="12" spans="1:20" ht="65.25" customHeight="1" x14ac:dyDescent="0.25">
      <c r="A12" s="1"/>
      <c r="B12" s="1"/>
      <c r="C12" s="80"/>
      <c r="D12" s="80"/>
      <c r="E12" s="80"/>
      <c r="F12" s="7" t="s">
        <v>6</v>
      </c>
      <c r="G12" s="7" t="s">
        <v>7</v>
      </c>
      <c r="H12" s="7"/>
      <c r="I12" s="82" t="s">
        <v>8</v>
      </c>
      <c r="J12" s="82"/>
      <c r="K12" s="7"/>
      <c r="L12" s="7" t="s">
        <v>9</v>
      </c>
      <c r="M12" s="7"/>
      <c r="N12" s="82" t="s">
        <v>10</v>
      </c>
      <c r="O12" s="82"/>
      <c r="P12" s="82"/>
      <c r="Q12" s="1"/>
      <c r="R12" s="32" t="s">
        <v>234</v>
      </c>
      <c r="S12" t="s">
        <v>235</v>
      </c>
      <c r="T12" s="35" t="s">
        <v>236</v>
      </c>
    </row>
    <row r="13" spans="1:20" ht="0.95" customHeight="1" x14ac:dyDescent="0.25">
      <c r="A13" s="1"/>
      <c r="B13" s="1"/>
      <c r="C13" s="8"/>
      <c r="D13" s="9"/>
      <c r="E13" s="10"/>
      <c r="F13" s="10"/>
      <c r="G13" s="10"/>
      <c r="H13" s="41"/>
      <c r="I13" s="8"/>
      <c r="J13" s="9"/>
      <c r="K13" s="9"/>
      <c r="L13" s="10"/>
      <c r="M13" s="41"/>
      <c r="N13" s="8"/>
      <c r="O13" s="11"/>
      <c r="P13" s="9"/>
      <c r="Q13" s="1"/>
    </row>
    <row r="14" spans="1:20" ht="18" customHeight="1" x14ac:dyDescent="0.25">
      <c r="A14" s="1"/>
      <c r="B14" s="1"/>
      <c r="C14" s="12"/>
      <c r="D14" s="13"/>
      <c r="E14" s="14"/>
      <c r="F14" s="14"/>
      <c r="G14" s="14"/>
      <c r="H14" s="42"/>
      <c r="I14" s="12"/>
      <c r="J14" s="13"/>
      <c r="K14" s="13"/>
      <c r="L14" s="15" t="s">
        <v>11</v>
      </c>
      <c r="M14" s="57"/>
      <c r="N14" s="12"/>
      <c r="O14" s="16"/>
      <c r="P14" s="13"/>
      <c r="Q14" s="1"/>
    </row>
    <row r="15" spans="1:20" ht="30" customHeight="1" x14ac:dyDescent="0.25">
      <c r="A15" s="1"/>
      <c r="B15" s="1"/>
      <c r="C15" s="88" t="s">
        <v>12</v>
      </c>
      <c r="D15" s="88"/>
      <c r="E15" s="17" t="s">
        <v>13</v>
      </c>
      <c r="F15" s="18"/>
      <c r="G15" s="19" t="s">
        <v>14</v>
      </c>
      <c r="H15" s="43"/>
      <c r="I15" s="20"/>
      <c r="J15" s="21"/>
      <c r="K15" s="21"/>
      <c r="L15" s="19" t="s">
        <v>15</v>
      </c>
      <c r="M15" s="58"/>
      <c r="O15" s="22"/>
      <c r="P15" s="23" t="s">
        <v>232</v>
      </c>
      <c r="Q15" s="1"/>
      <c r="R15" s="33">
        <f>G15+J15</f>
        <v>0.88</v>
      </c>
      <c r="S15">
        <f t="shared" ref="S15:S23" si="0">L15-G15</f>
        <v>0</v>
      </c>
      <c r="T15" s="35">
        <f t="shared" ref="T15:T23" si="1">S15/G15*100</f>
        <v>0</v>
      </c>
    </row>
    <row r="16" spans="1:20" ht="30" customHeight="1" x14ac:dyDescent="0.25">
      <c r="A16" s="1"/>
      <c r="B16" s="1"/>
      <c r="C16" s="88" t="s">
        <v>16</v>
      </c>
      <c r="D16" s="88"/>
      <c r="E16" s="17" t="s">
        <v>17</v>
      </c>
      <c r="F16" s="78">
        <v>9.91</v>
      </c>
      <c r="G16" s="19" t="s">
        <v>18</v>
      </c>
      <c r="H16" s="19"/>
      <c r="I16" s="90" t="s">
        <v>19</v>
      </c>
      <c r="J16" s="90"/>
      <c r="K16" s="19"/>
      <c r="L16" s="19" t="s">
        <v>20</v>
      </c>
      <c r="M16" s="19"/>
      <c r="N16" s="90" t="s">
        <v>21</v>
      </c>
      <c r="O16" s="90"/>
      <c r="P16" s="90"/>
      <c r="Q16" s="1"/>
      <c r="R16" s="33">
        <f>G16+I16</f>
        <v>98.240000000000009</v>
      </c>
      <c r="S16">
        <f t="shared" si="0"/>
        <v>3.3999999999999915</v>
      </c>
      <c r="T16" s="35">
        <f t="shared" si="1"/>
        <v>3.5849852382960687</v>
      </c>
    </row>
    <row r="17" spans="1:20" ht="30" customHeight="1" x14ac:dyDescent="0.25">
      <c r="A17" s="1"/>
      <c r="B17" s="1"/>
      <c r="C17" s="88" t="s">
        <v>22</v>
      </c>
      <c r="D17" s="88"/>
      <c r="E17" s="17" t="s">
        <v>23</v>
      </c>
      <c r="F17" s="19" t="s">
        <v>24</v>
      </c>
      <c r="G17" s="19" t="s">
        <v>25</v>
      </c>
      <c r="H17" s="19"/>
      <c r="I17" s="90" t="s">
        <v>26</v>
      </c>
      <c r="J17" s="90"/>
      <c r="K17" s="19"/>
      <c r="L17" s="19" t="s">
        <v>27</v>
      </c>
      <c r="M17" s="19"/>
      <c r="N17" s="90" t="s">
        <v>28</v>
      </c>
      <c r="O17" s="90"/>
      <c r="P17" s="90"/>
      <c r="Q17" s="1"/>
      <c r="R17" s="33">
        <f t="shared" ref="R17:R23" si="2">G17+I17</f>
        <v>51.54</v>
      </c>
      <c r="S17">
        <f t="shared" si="0"/>
        <v>0.5</v>
      </c>
      <c r="T17" s="35">
        <f t="shared" si="1"/>
        <v>0.97962382445141072</v>
      </c>
    </row>
    <row r="18" spans="1:20" ht="30" customHeight="1" x14ac:dyDescent="0.25">
      <c r="A18" s="1"/>
      <c r="B18" s="1"/>
      <c r="C18" s="88" t="s">
        <v>29</v>
      </c>
      <c r="D18" s="88"/>
      <c r="E18" s="17" t="s">
        <v>30</v>
      </c>
      <c r="F18" s="19" t="s">
        <v>31</v>
      </c>
      <c r="G18" s="19" t="s">
        <v>32</v>
      </c>
      <c r="H18" s="19"/>
      <c r="I18" s="90" t="s">
        <v>33</v>
      </c>
      <c r="J18" s="90"/>
      <c r="K18" s="19"/>
      <c r="L18" s="19" t="s">
        <v>34</v>
      </c>
      <c r="M18" s="19"/>
      <c r="N18" s="90" t="s">
        <v>35</v>
      </c>
      <c r="O18" s="90"/>
      <c r="P18" s="90"/>
      <c r="Q18" s="1"/>
      <c r="R18" s="33">
        <f t="shared" si="2"/>
        <v>101.13000000000001</v>
      </c>
      <c r="S18">
        <f t="shared" si="0"/>
        <v>22.11999999999999</v>
      </c>
      <c r="T18" s="35">
        <f t="shared" si="1"/>
        <v>27.996456144791786</v>
      </c>
    </row>
    <row r="19" spans="1:20" ht="30" customHeight="1" x14ac:dyDescent="0.25">
      <c r="A19" s="1"/>
      <c r="B19" s="1"/>
      <c r="C19" s="88" t="s">
        <v>36</v>
      </c>
      <c r="D19" s="88"/>
      <c r="E19" s="17" t="s">
        <v>37</v>
      </c>
      <c r="F19" s="19" t="s">
        <v>38</v>
      </c>
      <c r="G19" s="19" t="s">
        <v>39</v>
      </c>
      <c r="H19" s="19"/>
      <c r="I19" s="90" t="s">
        <v>40</v>
      </c>
      <c r="J19" s="90"/>
      <c r="K19" s="19"/>
      <c r="L19" s="19" t="s">
        <v>41</v>
      </c>
      <c r="M19" s="76" t="s">
        <v>238</v>
      </c>
      <c r="N19" s="90" t="s">
        <v>42</v>
      </c>
      <c r="O19" s="90"/>
      <c r="P19" s="90"/>
      <c r="R19" s="34">
        <f>G19+I19-3.58</f>
        <v>53.02</v>
      </c>
      <c r="S19">
        <f t="shared" si="0"/>
        <v>2.2100000000000009</v>
      </c>
      <c r="T19" s="35">
        <f t="shared" si="1"/>
        <v>4.3495374926195645</v>
      </c>
    </row>
    <row r="20" spans="1:20" ht="19.5" customHeight="1" x14ac:dyDescent="0.25">
      <c r="A20" s="1"/>
      <c r="B20" s="1"/>
      <c r="C20" s="88" t="s">
        <v>43</v>
      </c>
      <c r="D20" s="88"/>
      <c r="E20" s="17" t="s">
        <v>44</v>
      </c>
      <c r="F20" s="18"/>
      <c r="G20" s="19" t="s">
        <v>45</v>
      </c>
      <c r="H20" s="43"/>
      <c r="I20" s="20"/>
      <c r="J20" s="21"/>
      <c r="K20" s="21"/>
      <c r="L20" s="19" t="s">
        <v>46</v>
      </c>
      <c r="M20" s="43"/>
      <c r="N20" s="20"/>
      <c r="O20" s="22"/>
      <c r="P20" s="28" t="s">
        <v>232</v>
      </c>
      <c r="Q20" s="1"/>
      <c r="R20" s="33">
        <f t="shared" si="2"/>
        <v>6.32</v>
      </c>
      <c r="S20">
        <f t="shared" si="0"/>
        <v>0</v>
      </c>
      <c r="T20" s="35">
        <f t="shared" si="1"/>
        <v>0</v>
      </c>
    </row>
    <row r="21" spans="1:20" ht="39.75" customHeight="1" x14ac:dyDescent="0.25">
      <c r="A21" s="1"/>
      <c r="B21" s="1"/>
      <c r="C21" s="88" t="s">
        <v>47</v>
      </c>
      <c r="D21" s="88"/>
      <c r="E21" s="17" t="s">
        <v>48</v>
      </c>
      <c r="F21" s="19" t="s">
        <v>49</v>
      </c>
      <c r="G21" s="72">
        <v>533.84</v>
      </c>
      <c r="H21" s="73" t="s">
        <v>239</v>
      </c>
      <c r="I21" s="89">
        <v>11.38</v>
      </c>
      <c r="J21" s="89"/>
      <c r="K21" s="27"/>
      <c r="L21" s="19">
        <v>545.22</v>
      </c>
      <c r="M21" s="19"/>
      <c r="N21" s="90">
        <v>2.13</v>
      </c>
      <c r="O21" s="90"/>
      <c r="P21" s="90"/>
      <c r="Q21" s="1"/>
      <c r="R21" s="33">
        <f t="shared" si="2"/>
        <v>545.22</v>
      </c>
      <c r="S21">
        <f t="shared" si="0"/>
        <v>11.379999999999995</v>
      </c>
      <c r="T21" s="35">
        <f t="shared" si="1"/>
        <v>2.1317248613816866</v>
      </c>
    </row>
    <row r="22" spans="1:20" ht="30" customHeight="1" x14ac:dyDescent="0.25">
      <c r="A22" s="1"/>
      <c r="B22" s="1"/>
      <c r="C22" s="88" t="s">
        <v>50</v>
      </c>
      <c r="D22" s="88"/>
      <c r="E22" s="17" t="s">
        <v>51</v>
      </c>
      <c r="F22" s="19" t="s">
        <v>52</v>
      </c>
      <c r="G22" s="19" t="s">
        <v>53</v>
      </c>
      <c r="H22" s="19"/>
      <c r="I22" s="90" t="s">
        <v>54</v>
      </c>
      <c r="J22" s="90"/>
      <c r="K22" s="19"/>
      <c r="L22" s="19" t="s">
        <v>55</v>
      </c>
      <c r="M22" s="19"/>
      <c r="N22" s="90" t="s">
        <v>56</v>
      </c>
      <c r="O22" s="90"/>
      <c r="P22" s="90"/>
      <c r="Q22" s="1"/>
      <c r="R22" s="33">
        <f t="shared" si="2"/>
        <v>96.27000000000001</v>
      </c>
      <c r="S22">
        <f t="shared" si="0"/>
        <v>1.8999999999999915</v>
      </c>
      <c r="T22" s="35">
        <f t="shared" si="1"/>
        <v>2.0133517007523487</v>
      </c>
    </row>
    <row r="23" spans="1:20" ht="16.5" customHeight="1" x14ac:dyDescent="0.25">
      <c r="A23" s="1"/>
      <c r="B23" s="24"/>
      <c r="C23" s="83" t="s">
        <v>57</v>
      </c>
      <c r="D23" s="83"/>
      <c r="E23" s="25" t="s">
        <v>58</v>
      </c>
      <c r="F23" s="26" t="s">
        <v>59</v>
      </c>
      <c r="G23" s="26" t="s">
        <v>60</v>
      </c>
      <c r="H23" s="26"/>
      <c r="I23" s="84" t="s">
        <v>61</v>
      </c>
      <c r="J23" s="84"/>
      <c r="K23" s="26"/>
      <c r="L23" s="26" t="s">
        <v>62</v>
      </c>
      <c r="M23" s="26"/>
      <c r="N23" s="84" t="s">
        <v>63</v>
      </c>
      <c r="O23" s="84"/>
      <c r="P23" s="84"/>
      <c r="Q23" s="24"/>
      <c r="R23" s="33">
        <f t="shared" si="2"/>
        <v>142.88</v>
      </c>
      <c r="S23">
        <f t="shared" si="0"/>
        <v>2.5</v>
      </c>
      <c r="T23" s="35">
        <f t="shared" si="1"/>
        <v>1.7808804673030347</v>
      </c>
    </row>
    <row r="24" spans="1:20" ht="14.1" customHeight="1" x14ac:dyDescent="0.25">
      <c r="A24" s="1"/>
      <c r="B24" s="1"/>
      <c r="C24" s="2"/>
      <c r="D24" s="45" t="s">
        <v>238</v>
      </c>
      <c r="E24" s="91" t="s">
        <v>250</v>
      </c>
      <c r="F24" s="91"/>
      <c r="G24" s="91"/>
      <c r="H24" s="92"/>
      <c r="I24" s="92"/>
      <c r="J24" s="92"/>
      <c r="K24" s="56"/>
      <c r="L24" s="2"/>
      <c r="M24" s="2"/>
      <c r="N24" s="2"/>
      <c r="O24" s="2"/>
      <c r="P24" s="2"/>
      <c r="Q24" s="1"/>
    </row>
    <row r="25" spans="1:20" ht="27.75" customHeight="1" x14ac:dyDescent="0.25">
      <c r="A25" s="1"/>
      <c r="B25" s="1"/>
      <c r="C25" s="1"/>
      <c r="D25" s="46" t="s">
        <v>240</v>
      </c>
      <c r="E25" s="93" t="s">
        <v>259</v>
      </c>
      <c r="F25" s="93"/>
      <c r="G25" s="93"/>
      <c r="H25" s="93"/>
      <c r="I25" s="93"/>
      <c r="J25" s="94"/>
      <c r="K25" s="94"/>
      <c r="L25" s="94"/>
      <c r="M25" s="94"/>
      <c r="N25" s="94"/>
      <c r="O25" s="94"/>
      <c r="P25" s="94"/>
      <c r="Q25" s="94"/>
    </row>
    <row r="26" spans="1:20" ht="35.1" customHeight="1" x14ac:dyDescent="0.25">
      <c r="A26" s="1"/>
      <c r="B26" s="1"/>
      <c r="C26" s="1"/>
      <c r="D26" s="46" t="s">
        <v>232</v>
      </c>
      <c r="E26" s="47" t="s">
        <v>241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20" ht="5.0999999999999996" customHeight="1" x14ac:dyDescent="0.25">
      <c r="A27" s="1"/>
      <c r="B27" s="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1"/>
      <c r="Q27" s="1"/>
    </row>
    <row r="28" spans="1:20" ht="21" customHeight="1" x14ac:dyDescent="0.25">
      <c r="A28" s="1"/>
      <c r="B28" s="1"/>
      <c r="C28" s="2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1"/>
      <c r="Q28" s="1"/>
    </row>
    <row r="29" spans="1:20" ht="5.0999999999999996" customHeight="1" x14ac:dyDescent="0.25">
      <c r="A29" s="1"/>
      <c r="B29" s="1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2"/>
      <c r="P29" s="1"/>
      <c r="Q29" s="1"/>
    </row>
    <row r="30" spans="1:20" ht="30" customHeight="1" x14ac:dyDescent="0.25">
      <c r="A30" s="1"/>
      <c r="B30" s="1"/>
      <c r="C30" s="2"/>
      <c r="D30" s="86" t="s">
        <v>0</v>
      </c>
      <c r="E30" s="86"/>
      <c r="F30" s="86"/>
      <c r="G30" s="86"/>
      <c r="H30" s="86"/>
      <c r="I30" s="86"/>
      <c r="J30" s="87" t="s">
        <v>64</v>
      </c>
      <c r="K30" s="87"/>
      <c r="L30" s="87"/>
      <c r="M30" s="87"/>
      <c r="N30" s="87"/>
      <c r="O30" s="2"/>
      <c r="P30" s="1"/>
      <c r="Q30" s="1"/>
    </row>
    <row r="31" spans="1:20" ht="18" customHeight="1" x14ac:dyDescent="0.25">
      <c r="A31" s="1"/>
      <c r="B31" s="1"/>
      <c r="C31" s="95" t="s">
        <v>1</v>
      </c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1"/>
      <c r="Q31" s="1"/>
    </row>
    <row r="32" spans="1:20" ht="0.95" customHeight="1" x14ac:dyDescent="0.25">
      <c r="A32" s="1"/>
      <c r="B32" s="1"/>
      <c r="C32" s="2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2"/>
      <c r="P32" s="1"/>
      <c r="Q32" s="1"/>
    </row>
    <row r="33" spans="1:21" ht="20.100000000000001" customHeight="1" x14ac:dyDescent="0.25">
      <c r="A33" s="1"/>
      <c r="B33" s="1"/>
      <c r="C33" s="2"/>
      <c r="D33" s="95" t="s">
        <v>2</v>
      </c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1"/>
      <c r="Q33" s="1"/>
    </row>
    <row r="34" spans="1:21" ht="3.95" customHeight="1" x14ac:dyDescent="0.25">
      <c r="A34" s="1"/>
      <c r="B34" s="1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1"/>
      <c r="Q34" s="1"/>
    </row>
    <row r="35" spans="1:21" ht="8.1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21" ht="3" customHeight="1" x14ac:dyDescent="0.25">
      <c r="A36" s="1"/>
      <c r="B36" s="1"/>
      <c r="C36" s="3"/>
      <c r="D36" s="4"/>
      <c r="E36" s="5"/>
      <c r="F36" s="3"/>
      <c r="G36" s="6"/>
      <c r="H36" s="6"/>
      <c r="I36" s="6"/>
      <c r="J36" s="6"/>
      <c r="K36" s="6"/>
      <c r="L36" s="6"/>
      <c r="M36" s="6"/>
      <c r="N36" s="6"/>
      <c r="O36" s="6"/>
      <c r="P36" s="4"/>
      <c r="Q36" s="1"/>
    </row>
    <row r="37" spans="1:21" ht="27" customHeight="1" x14ac:dyDescent="0.25">
      <c r="A37" s="1"/>
      <c r="B37" s="1"/>
      <c r="C37" s="80" t="s">
        <v>3</v>
      </c>
      <c r="D37" s="80"/>
      <c r="E37" s="80" t="s">
        <v>4</v>
      </c>
      <c r="F37" s="81" t="s">
        <v>5</v>
      </c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1"/>
    </row>
    <row r="38" spans="1:21" ht="3" customHeight="1" x14ac:dyDescent="0.25">
      <c r="A38" s="1"/>
      <c r="B38" s="1"/>
      <c r="C38" s="80"/>
      <c r="D38" s="80"/>
      <c r="E38" s="80"/>
      <c r="F38" s="5"/>
      <c r="G38" s="5"/>
      <c r="H38" s="40"/>
      <c r="I38" s="3"/>
      <c r="J38" s="4"/>
      <c r="K38" s="4"/>
      <c r="L38" s="5"/>
      <c r="M38" s="40"/>
      <c r="N38" s="3"/>
      <c r="O38" s="6"/>
      <c r="P38" s="4"/>
      <c r="Q38" s="1"/>
    </row>
    <row r="39" spans="1:21" ht="62.25" customHeight="1" x14ac:dyDescent="0.25">
      <c r="A39" s="1"/>
      <c r="B39" s="1"/>
      <c r="C39" s="80"/>
      <c r="D39" s="80"/>
      <c r="E39" s="80"/>
      <c r="F39" s="7" t="s">
        <v>6</v>
      </c>
      <c r="G39" s="7" t="s">
        <v>7</v>
      </c>
      <c r="H39" s="7"/>
      <c r="I39" s="82" t="s">
        <v>8</v>
      </c>
      <c r="J39" s="82"/>
      <c r="K39" s="7"/>
      <c r="L39" s="7" t="s">
        <v>9</v>
      </c>
      <c r="M39" s="7"/>
      <c r="N39" s="82" t="s">
        <v>10</v>
      </c>
      <c r="O39" s="82"/>
      <c r="P39" s="82"/>
      <c r="Q39" s="1"/>
    </row>
    <row r="40" spans="1:21" ht="0.95" customHeight="1" x14ac:dyDescent="0.25">
      <c r="A40" s="1"/>
      <c r="B40" s="1"/>
      <c r="C40" s="8"/>
      <c r="D40" s="9"/>
      <c r="E40" s="10"/>
      <c r="F40" s="10"/>
      <c r="G40" s="10"/>
      <c r="H40" s="41"/>
      <c r="I40" s="8"/>
      <c r="J40" s="9"/>
      <c r="K40" s="9"/>
      <c r="L40" s="10"/>
      <c r="M40" s="41"/>
      <c r="N40" s="8"/>
      <c r="O40" s="11"/>
      <c r="P40" s="9"/>
      <c r="Q40" s="1"/>
    </row>
    <row r="41" spans="1:21" ht="18" customHeight="1" x14ac:dyDescent="0.25">
      <c r="A41" s="1"/>
      <c r="B41" s="1"/>
      <c r="C41" s="12"/>
      <c r="D41" s="13"/>
      <c r="E41" s="14"/>
      <c r="F41" s="14"/>
      <c r="G41" s="14"/>
      <c r="H41" s="42"/>
      <c r="I41" s="12"/>
      <c r="J41" s="13"/>
      <c r="K41" s="13"/>
      <c r="L41" s="15" t="s">
        <v>11</v>
      </c>
      <c r="M41" s="57"/>
      <c r="N41" s="12"/>
      <c r="O41" s="16"/>
      <c r="P41" s="13"/>
      <c r="Q41" s="1"/>
    </row>
    <row r="42" spans="1:21" ht="30" customHeight="1" x14ac:dyDescent="0.25">
      <c r="A42" s="1"/>
      <c r="B42" s="1"/>
      <c r="C42" s="88" t="s">
        <v>65</v>
      </c>
      <c r="D42" s="88"/>
      <c r="E42" s="17" t="s">
        <v>66</v>
      </c>
      <c r="F42" s="19" t="s">
        <v>67</v>
      </c>
      <c r="G42" s="19" t="s">
        <v>68</v>
      </c>
      <c r="H42" s="19"/>
      <c r="I42" s="90" t="s">
        <v>69</v>
      </c>
      <c r="J42" s="90"/>
      <c r="K42" s="19"/>
      <c r="L42" s="19" t="s">
        <v>70</v>
      </c>
      <c r="M42" s="19"/>
      <c r="N42" s="90" t="s">
        <v>71</v>
      </c>
      <c r="O42" s="90"/>
      <c r="P42" s="90"/>
      <c r="Q42" s="1"/>
      <c r="R42">
        <f t="shared" ref="R42:R47" si="3">G42+I42</f>
        <v>44.22</v>
      </c>
      <c r="T42" s="35">
        <f t="shared" ref="T42:T50" si="4">R42-G42</f>
        <v>0.64999999999999858</v>
      </c>
      <c r="U42" s="35">
        <f t="shared" ref="U42:U50" si="5">T42/G42*100</f>
        <v>1.4918521918751402</v>
      </c>
    </row>
    <row r="43" spans="1:21" ht="30" customHeight="1" x14ac:dyDescent="0.25">
      <c r="A43" s="1"/>
      <c r="B43" s="1"/>
      <c r="C43" s="88" t="s">
        <v>72</v>
      </c>
      <c r="D43" s="88"/>
      <c r="E43" s="17" t="s">
        <v>73</v>
      </c>
      <c r="F43" s="19" t="s">
        <v>74</v>
      </c>
      <c r="G43" s="19" t="s">
        <v>75</v>
      </c>
      <c r="H43" s="19"/>
      <c r="I43" s="90" t="s">
        <v>76</v>
      </c>
      <c r="J43" s="90"/>
      <c r="K43" s="19"/>
      <c r="L43" s="19" t="s">
        <v>77</v>
      </c>
      <c r="M43" s="19"/>
      <c r="N43" s="90" t="s">
        <v>78</v>
      </c>
      <c r="O43" s="90"/>
      <c r="P43" s="90"/>
      <c r="Q43" s="1"/>
      <c r="R43">
        <f t="shared" si="3"/>
        <v>25.59</v>
      </c>
      <c r="T43" s="35">
        <f t="shared" si="4"/>
        <v>0.16000000000000014</v>
      </c>
      <c r="U43" s="35">
        <f t="shared" si="5"/>
        <v>0.62917813605977246</v>
      </c>
    </row>
    <row r="44" spans="1:21" ht="30" customHeight="1" x14ac:dyDescent="0.25">
      <c r="A44" s="1"/>
      <c r="B44" s="1"/>
      <c r="C44" s="88" t="s">
        <v>79</v>
      </c>
      <c r="D44" s="88"/>
      <c r="E44" s="17" t="s">
        <v>80</v>
      </c>
      <c r="F44" s="19" t="s">
        <v>81</v>
      </c>
      <c r="G44" s="19" t="s">
        <v>82</v>
      </c>
      <c r="H44" s="19"/>
      <c r="I44" s="90" t="s">
        <v>83</v>
      </c>
      <c r="J44" s="90"/>
      <c r="K44" s="19"/>
      <c r="L44" s="19" t="s">
        <v>84</v>
      </c>
      <c r="M44" s="19"/>
      <c r="N44" s="90" t="s">
        <v>85</v>
      </c>
      <c r="O44" s="90"/>
      <c r="P44" s="90"/>
      <c r="Q44" s="1"/>
      <c r="R44">
        <f t="shared" si="3"/>
        <v>39.5</v>
      </c>
      <c r="T44" s="35">
        <f t="shared" si="4"/>
        <v>2.990000000000002</v>
      </c>
      <c r="U44" s="35">
        <f t="shared" si="5"/>
        <v>8.1895371131196999</v>
      </c>
    </row>
    <row r="45" spans="1:21" ht="30" customHeight="1" x14ac:dyDescent="0.25">
      <c r="A45" s="1"/>
      <c r="B45" s="1"/>
      <c r="C45" s="88" t="s">
        <v>86</v>
      </c>
      <c r="D45" s="88"/>
      <c r="E45" s="17" t="s">
        <v>87</v>
      </c>
      <c r="F45" s="18"/>
      <c r="G45" s="19" t="s">
        <v>88</v>
      </c>
      <c r="H45" s="43"/>
      <c r="I45" s="20"/>
      <c r="J45" s="21"/>
      <c r="K45" s="21"/>
      <c r="L45" s="19" t="s">
        <v>89</v>
      </c>
      <c r="M45" s="43"/>
      <c r="N45" s="20"/>
      <c r="O45" s="22"/>
      <c r="P45" s="54" t="s">
        <v>232</v>
      </c>
      <c r="Q45" s="1"/>
      <c r="R45">
        <f t="shared" si="3"/>
        <v>51.85</v>
      </c>
      <c r="T45" s="35">
        <f t="shared" si="4"/>
        <v>0</v>
      </c>
      <c r="U45" s="35">
        <f t="shared" si="5"/>
        <v>0</v>
      </c>
    </row>
    <row r="46" spans="1:21" ht="30" customHeight="1" x14ac:dyDescent="0.25">
      <c r="A46" s="1"/>
      <c r="B46" s="1"/>
      <c r="C46" s="88" t="s">
        <v>90</v>
      </c>
      <c r="D46" s="88"/>
      <c r="E46" s="17" t="s">
        <v>91</v>
      </c>
      <c r="F46" s="19" t="s">
        <v>92</v>
      </c>
      <c r="G46" s="19" t="s">
        <v>93</v>
      </c>
      <c r="H46" s="19"/>
      <c r="I46" s="90" t="s">
        <v>26</v>
      </c>
      <c r="J46" s="90"/>
      <c r="K46" s="19"/>
      <c r="L46" s="19" t="s">
        <v>94</v>
      </c>
      <c r="M46" s="19"/>
      <c r="N46" s="90" t="s">
        <v>95</v>
      </c>
      <c r="O46" s="90"/>
      <c r="P46" s="90"/>
      <c r="Q46" s="1"/>
      <c r="R46">
        <f t="shared" si="3"/>
        <v>15.11</v>
      </c>
      <c r="T46" s="35">
        <f t="shared" si="4"/>
        <v>0.5</v>
      </c>
      <c r="U46" s="35">
        <f t="shared" si="5"/>
        <v>3.4223134839151266</v>
      </c>
    </row>
    <row r="47" spans="1:21" ht="30" customHeight="1" x14ac:dyDescent="0.25">
      <c r="A47" s="1"/>
      <c r="B47" s="1"/>
      <c r="C47" s="88" t="s">
        <v>96</v>
      </c>
      <c r="D47" s="88"/>
      <c r="E47" s="17" t="s">
        <v>97</v>
      </c>
      <c r="F47" s="18"/>
      <c r="G47" s="19" t="s">
        <v>98</v>
      </c>
      <c r="H47" s="43"/>
      <c r="I47" s="20"/>
      <c r="J47" s="21"/>
      <c r="K47" s="21"/>
      <c r="L47" s="19" t="s">
        <v>99</v>
      </c>
      <c r="M47" s="43"/>
      <c r="N47" s="20"/>
      <c r="O47" s="22"/>
      <c r="P47" s="54" t="s">
        <v>232</v>
      </c>
      <c r="Q47" s="1"/>
      <c r="R47">
        <f t="shared" si="3"/>
        <v>5.57</v>
      </c>
      <c r="T47" s="35">
        <f t="shared" si="4"/>
        <v>0</v>
      </c>
      <c r="U47" s="35">
        <f t="shared" si="5"/>
        <v>0</v>
      </c>
    </row>
    <row r="48" spans="1:21" ht="30" customHeight="1" x14ac:dyDescent="0.25">
      <c r="A48" s="1"/>
      <c r="B48" s="1"/>
      <c r="C48" s="88" t="s">
        <v>100</v>
      </c>
      <c r="D48" s="88"/>
      <c r="E48" s="17" t="s">
        <v>101</v>
      </c>
      <c r="F48" s="19" t="s">
        <v>102</v>
      </c>
      <c r="G48" s="19" t="s">
        <v>103</v>
      </c>
      <c r="H48" s="19"/>
      <c r="I48" s="90" t="s">
        <v>104</v>
      </c>
      <c r="J48" s="90"/>
      <c r="K48" s="19"/>
      <c r="L48" s="19" t="s">
        <v>105</v>
      </c>
      <c r="M48" s="60" t="s">
        <v>242</v>
      </c>
      <c r="N48" s="90" t="s">
        <v>106</v>
      </c>
      <c r="O48" s="90"/>
      <c r="P48" s="90"/>
      <c r="Q48" s="1"/>
      <c r="R48">
        <f>G48+I48-0.22</f>
        <v>230.15</v>
      </c>
      <c r="T48" s="35">
        <f t="shared" si="4"/>
        <v>6.0000000000002274E-2</v>
      </c>
      <c r="U48" s="35">
        <f t="shared" si="5"/>
        <v>2.6076752575080304E-2</v>
      </c>
    </row>
    <row r="49" spans="1:21" ht="30" customHeight="1" x14ac:dyDescent="0.25">
      <c r="A49" s="1"/>
      <c r="B49" s="1"/>
      <c r="C49" s="88" t="s">
        <v>107</v>
      </c>
      <c r="D49" s="88"/>
      <c r="E49" s="17" t="s">
        <v>108</v>
      </c>
      <c r="F49" s="19">
        <v>225.48</v>
      </c>
      <c r="G49" s="19" t="s">
        <v>109</v>
      </c>
      <c r="H49" s="43"/>
      <c r="I49" s="20"/>
      <c r="J49" s="28">
        <v>7.34</v>
      </c>
      <c r="K49" s="36"/>
      <c r="L49" s="31">
        <v>1206.3399999999999</v>
      </c>
      <c r="M49" s="77" t="s">
        <v>243</v>
      </c>
      <c r="N49" s="96" t="s">
        <v>237</v>
      </c>
      <c r="O49" s="90"/>
      <c r="P49" s="90"/>
      <c r="R49" s="35">
        <f>G49+J49-40.15</f>
        <v>1206.3399999999999</v>
      </c>
      <c r="T49" s="35">
        <f t="shared" si="4"/>
        <v>-32.810000000000173</v>
      </c>
      <c r="U49" s="35">
        <f t="shared" si="5"/>
        <v>-2.6477827543074017</v>
      </c>
    </row>
    <row r="50" spans="1:21" ht="30" customHeight="1" x14ac:dyDescent="0.25">
      <c r="A50" s="24"/>
      <c r="B50" s="24"/>
      <c r="C50" s="83" t="s">
        <v>110</v>
      </c>
      <c r="D50" s="83"/>
      <c r="E50" s="25" t="s">
        <v>111</v>
      </c>
      <c r="F50" s="48"/>
      <c r="G50" s="26" t="s">
        <v>112</v>
      </c>
      <c r="H50" s="49"/>
      <c r="I50" s="50"/>
      <c r="J50" s="51"/>
      <c r="K50" s="51"/>
      <c r="L50" s="26" t="s">
        <v>113</v>
      </c>
      <c r="M50" s="49"/>
      <c r="N50" s="50"/>
      <c r="O50" s="52"/>
      <c r="P50" s="55" t="s">
        <v>232</v>
      </c>
      <c r="Q50" s="24"/>
      <c r="R50">
        <f>G50+I50</f>
        <v>9.7899999999999991</v>
      </c>
      <c r="T50" s="35">
        <f t="shared" si="4"/>
        <v>0</v>
      </c>
      <c r="U50" s="35">
        <f t="shared" si="5"/>
        <v>0</v>
      </c>
    </row>
    <row r="51" spans="1:21" ht="14.1" customHeight="1" x14ac:dyDescent="0.25">
      <c r="A51" s="1"/>
      <c r="B51" s="53" t="s">
        <v>242</v>
      </c>
      <c r="C51" s="2"/>
      <c r="D51" s="91" t="s">
        <v>251</v>
      </c>
      <c r="E51" s="91"/>
      <c r="F51" s="91"/>
      <c r="G51" s="92"/>
      <c r="H51" s="92"/>
      <c r="I51" s="92"/>
      <c r="J51" s="2"/>
      <c r="K51" s="2"/>
      <c r="L51" s="2"/>
      <c r="M51" s="2"/>
      <c r="N51" s="2"/>
      <c r="O51" s="2"/>
      <c r="P51" s="2"/>
      <c r="Q51" s="1"/>
    </row>
    <row r="52" spans="1:21" ht="16.5" customHeight="1" x14ac:dyDescent="0.25">
      <c r="A52" s="1"/>
      <c r="B52" s="61" t="s">
        <v>243</v>
      </c>
      <c r="C52" s="1"/>
      <c r="D52" s="79" t="s">
        <v>252</v>
      </c>
      <c r="E52" s="79"/>
      <c r="F52" s="79"/>
      <c r="G52" s="79"/>
      <c r="H52" s="79"/>
      <c r="I52" s="79"/>
      <c r="J52" s="79"/>
      <c r="K52" s="61"/>
      <c r="L52" s="1"/>
      <c r="M52" s="1"/>
      <c r="N52" s="1"/>
      <c r="O52" s="1"/>
      <c r="P52" s="1"/>
      <c r="Q52" s="1"/>
    </row>
    <row r="53" spans="1:21" ht="15" customHeight="1" x14ac:dyDescent="0.25">
      <c r="A53" s="1"/>
      <c r="B53" s="47" t="s">
        <v>232</v>
      </c>
      <c r="C53" s="1"/>
      <c r="D53" s="97" t="s">
        <v>241</v>
      </c>
      <c r="E53" s="97"/>
      <c r="F53" s="97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21" ht="5.0999999999999996" customHeight="1" x14ac:dyDescent="0.25">
      <c r="A54" s="1"/>
      <c r="B54" s="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1"/>
      <c r="Q54" s="1"/>
    </row>
    <row r="55" spans="1:21" ht="21" customHeight="1" x14ac:dyDescent="0.25">
      <c r="A55" s="1"/>
      <c r="B55" s="1"/>
      <c r="C55" s="2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1"/>
      <c r="Q55" s="1"/>
    </row>
    <row r="56" spans="1:21" ht="5.0999999999999996" customHeight="1" x14ac:dyDescent="0.25">
      <c r="A56" s="1"/>
      <c r="B56" s="1"/>
      <c r="C56" s="2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2"/>
      <c r="P56" s="1"/>
      <c r="Q56" s="1"/>
    </row>
    <row r="57" spans="1:21" ht="30" customHeight="1" x14ac:dyDescent="0.25">
      <c r="A57" s="1"/>
      <c r="B57" s="1"/>
      <c r="C57" s="2"/>
      <c r="D57" s="86" t="s">
        <v>0</v>
      </c>
      <c r="E57" s="86"/>
      <c r="F57" s="86"/>
      <c r="G57" s="86"/>
      <c r="H57" s="86"/>
      <c r="I57" s="86"/>
      <c r="J57" s="87" t="s">
        <v>64</v>
      </c>
      <c r="K57" s="87"/>
      <c r="L57" s="87"/>
      <c r="M57" s="87"/>
      <c r="N57" s="87"/>
      <c r="O57" s="2"/>
      <c r="P57" s="1"/>
      <c r="Q57" s="1"/>
    </row>
    <row r="58" spans="1:21" ht="18" customHeight="1" x14ac:dyDescent="0.25">
      <c r="A58" s="1"/>
      <c r="B58" s="1"/>
      <c r="C58" s="95" t="s">
        <v>1</v>
      </c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1"/>
      <c r="Q58" s="1"/>
    </row>
    <row r="59" spans="1:21" ht="0.95" customHeight="1" x14ac:dyDescent="0.25">
      <c r="A59" s="1"/>
      <c r="B59" s="1"/>
      <c r="C59" s="2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2"/>
      <c r="P59" s="1"/>
      <c r="Q59" s="1"/>
    </row>
    <row r="60" spans="1:21" ht="20.100000000000001" customHeight="1" x14ac:dyDescent="0.25">
      <c r="A60" s="1"/>
      <c r="B60" s="1"/>
      <c r="C60" s="2"/>
      <c r="D60" s="95" t="s">
        <v>2</v>
      </c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1"/>
      <c r="Q60" s="1"/>
    </row>
    <row r="61" spans="1:21" ht="3.95" customHeight="1" x14ac:dyDescent="0.25">
      <c r="A61" s="1"/>
      <c r="B61" s="1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1"/>
      <c r="Q61" s="1"/>
    </row>
    <row r="62" spans="1:21" ht="8.1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21" ht="3" customHeight="1" x14ac:dyDescent="0.25">
      <c r="A63" s="1"/>
      <c r="B63" s="1"/>
      <c r="C63" s="3"/>
      <c r="D63" s="4"/>
      <c r="E63" s="5"/>
      <c r="F63" s="3"/>
      <c r="G63" s="6"/>
      <c r="H63" s="6"/>
      <c r="I63" s="6"/>
      <c r="J63" s="6"/>
      <c r="K63" s="6"/>
      <c r="L63" s="6"/>
      <c r="M63" s="6"/>
      <c r="N63" s="6"/>
      <c r="O63" s="6"/>
      <c r="P63" s="4"/>
      <c r="Q63" s="1"/>
    </row>
    <row r="64" spans="1:21" ht="27" customHeight="1" x14ac:dyDescent="0.25">
      <c r="A64" s="1"/>
      <c r="B64" s="1"/>
      <c r="C64" s="80" t="s">
        <v>3</v>
      </c>
      <c r="D64" s="80"/>
      <c r="E64" s="80" t="s">
        <v>4</v>
      </c>
      <c r="F64" s="81" t="s">
        <v>5</v>
      </c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1"/>
    </row>
    <row r="65" spans="1:20" ht="3" customHeight="1" x14ac:dyDescent="0.25">
      <c r="A65" s="1"/>
      <c r="B65" s="1"/>
      <c r="C65" s="80"/>
      <c r="D65" s="80"/>
      <c r="E65" s="80"/>
      <c r="F65" s="5"/>
      <c r="G65" s="5"/>
      <c r="H65" s="40"/>
      <c r="I65" s="3"/>
      <c r="J65" s="4"/>
      <c r="K65" s="4"/>
      <c r="L65" s="5"/>
      <c r="M65" s="40"/>
      <c r="N65" s="3"/>
      <c r="O65" s="6"/>
      <c r="P65" s="4"/>
      <c r="Q65" s="1"/>
    </row>
    <row r="66" spans="1:20" ht="67.5" customHeight="1" x14ac:dyDescent="0.25">
      <c r="A66" s="1"/>
      <c r="B66" s="1"/>
      <c r="C66" s="80"/>
      <c r="D66" s="80"/>
      <c r="E66" s="80"/>
      <c r="F66" s="7" t="s">
        <v>6</v>
      </c>
      <c r="G66" s="7" t="s">
        <v>7</v>
      </c>
      <c r="H66" s="7"/>
      <c r="I66" s="82" t="s">
        <v>8</v>
      </c>
      <c r="J66" s="82"/>
      <c r="K66" s="7"/>
      <c r="L66" s="7" t="s">
        <v>9</v>
      </c>
      <c r="M66" s="7"/>
      <c r="N66" s="82" t="s">
        <v>10</v>
      </c>
      <c r="O66" s="82"/>
      <c r="P66" s="82"/>
      <c r="Q66" s="1"/>
    </row>
    <row r="67" spans="1:20" ht="0.95" customHeight="1" x14ac:dyDescent="0.25">
      <c r="A67" s="1"/>
      <c r="B67" s="1"/>
      <c r="C67" s="8"/>
      <c r="D67" s="9"/>
      <c r="E67" s="10"/>
      <c r="F67" s="10"/>
      <c r="G67" s="10"/>
      <c r="H67" s="41"/>
      <c r="I67" s="8"/>
      <c r="J67" s="9"/>
      <c r="K67" s="9"/>
      <c r="L67" s="10"/>
      <c r="M67" s="41"/>
      <c r="N67" s="8"/>
      <c r="O67" s="11"/>
      <c r="P67" s="9"/>
      <c r="Q67" s="1"/>
    </row>
    <row r="68" spans="1:20" ht="18" customHeight="1" x14ac:dyDescent="0.25">
      <c r="A68" s="1"/>
      <c r="B68" s="1"/>
      <c r="C68" s="12"/>
      <c r="D68" s="13"/>
      <c r="E68" s="14"/>
      <c r="F68" s="14"/>
      <c r="G68" s="14"/>
      <c r="H68" s="42"/>
      <c r="I68" s="12"/>
      <c r="J68" s="13"/>
      <c r="K68" s="13"/>
      <c r="L68" s="15" t="s">
        <v>11</v>
      </c>
      <c r="M68" s="57"/>
      <c r="N68" s="12"/>
      <c r="O68" s="16"/>
      <c r="P68" s="13"/>
      <c r="Q68" s="1"/>
    </row>
    <row r="69" spans="1:20" ht="30" customHeight="1" x14ac:dyDescent="0.25">
      <c r="A69" s="1"/>
      <c r="B69" s="1"/>
      <c r="C69" s="88" t="s">
        <v>114</v>
      </c>
      <c r="D69" s="88"/>
      <c r="E69" s="17" t="s">
        <v>115</v>
      </c>
      <c r="F69" s="18"/>
      <c r="G69" s="19" t="s">
        <v>116</v>
      </c>
      <c r="H69" s="19"/>
      <c r="I69" s="90"/>
      <c r="J69" s="90"/>
      <c r="K69" s="19"/>
      <c r="L69" s="19">
        <v>25.56</v>
      </c>
      <c r="M69" s="19"/>
      <c r="N69" s="90" t="s">
        <v>117</v>
      </c>
      <c r="O69" s="90"/>
      <c r="P69" s="90"/>
      <c r="Q69" s="1"/>
      <c r="R69">
        <f>G69+I69</f>
        <v>25.56</v>
      </c>
      <c r="S69">
        <f t="shared" ref="S69:S77" si="6">R69-G69</f>
        <v>0</v>
      </c>
      <c r="T69" s="35">
        <f t="shared" ref="T69:T77" si="7">S69/G69*100</f>
        <v>0</v>
      </c>
    </row>
    <row r="70" spans="1:20" ht="30" customHeight="1" x14ac:dyDescent="0.25">
      <c r="A70" s="1"/>
      <c r="B70" s="1"/>
      <c r="C70" s="88" t="s">
        <v>118</v>
      </c>
      <c r="D70" s="88"/>
      <c r="E70" s="17" t="s">
        <v>119</v>
      </c>
      <c r="F70" s="18"/>
      <c r="G70" s="19" t="s">
        <v>120</v>
      </c>
      <c r="H70" s="43"/>
      <c r="I70" s="20"/>
      <c r="J70" s="21"/>
      <c r="K70" s="21"/>
      <c r="L70" s="19" t="s">
        <v>121</v>
      </c>
      <c r="M70" s="43"/>
      <c r="N70" s="20"/>
      <c r="O70" s="22"/>
      <c r="P70" s="62" t="s">
        <v>232</v>
      </c>
      <c r="Q70" s="1"/>
      <c r="R70">
        <f>G70+I70</f>
        <v>7</v>
      </c>
      <c r="S70">
        <f t="shared" si="6"/>
        <v>0</v>
      </c>
      <c r="T70" s="35">
        <f t="shared" si="7"/>
        <v>0</v>
      </c>
    </row>
    <row r="71" spans="1:20" ht="30" customHeight="1" x14ac:dyDescent="0.25">
      <c r="A71" s="1"/>
      <c r="B71" s="1"/>
      <c r="C71" s="88" t="s">
        <v>122</v>
      </c>
      <c r="D71" s="88"/>
      <c r="E71" s="17" t="s">
        <v>123</v>
      </c>
      <c r="F71" s="19" t="s">
        <v>124</v>
      </c>
      <c r="G71" s="19" t="s">
        <v>125</v>
      </c>
      <c r="H71" s="19"/>
      <c r="I71" s="90" t="s">
        <v>126</v>
      </c>
      <c r="J71" s="90"/>
      <c r="K71" s="19"/>
      <c r="L71" s="19" t="s">
        <v>127</v>
      </c>
      <c r="M71" s="60" t="s">
        <v>244</v>
      </c>
      <c r="N71" s="90" t="s">
        <v>38</v>
      </c>
      <c r="O71" s="90"/>
      <c r="P71" s="90"/>
      <c r="Q71" s="1"/>
      <c r="R71">
        <f>G71+I71-3.56</f>
        <v>380.18</v>
      </c>
      <c r="S71">
        <f t="shared" si="6"/>
        <v>1.1899999999999977</v>
      </c>
      <c r="T71" s="35">
        <f t="shared" si="7"/>
        <v>0.31399245362674416</v>
      </c>
    </row>
    <row r="72" spans="1:20" ht="30" customHeight="1" x14ac:dyDescent="0.25">
      <c r="A72" s="1"/>
      <c r="B72" s="1"/>
      <c r="C72" s="88" t="s">
        <v>128</v>
      </c>
      <c r="D72" s="88"/>
      <c r="E72" s="17" t="s">
        <v>129</v>
      </c>
      <c r="F72" s="18"/>
      <c r="G72" s="19" t="s">
        <v>130</v>
      </c>
      <c r="H72" s="43"/>
      <c r="I72" s="20"/>
      <c r="J72" s="21"/>
      <c r="K72" s="21"/>
      <c r="L72" s="19" t="s">
        <v>131</v>
      </c>
      <c r="M72" s="43"/>
      <c r="N72" s="20"/>
      <c r="O72" s="22"/>
      <c r="P72" s="62" t="s">
        <v>232</v>
      </c>
      <c r="Q72" s="1"/>
      <c r="R72">
        <f t="shared" ref="R72:R77" si="8">G72+I72</f>
        <v>50.7</v>
      </c>
      <c r="S72">
        <f t="shared" si="6"/>
        <v>0</v>
      </c>
      <c r="T72" s="35">
        <f t="shared" si="7"/>
        <v>0</v>
      </c>
    </row>
    <row r="73" spans="1:20" ht="30" customHeight="1" x14ac:dyDescent="0.25">
      <c r="A73" s="1"/>
      <c r="B73" s="1"/>
      <c r="C73" s="88" t="s">
        <v>132</v>
      </c>
      <c r="D73" s="88"/>
      <c r="E73" s="17" t="s">
        <v>133</v>
      </c>
      <c r="F73" s="19" t="s">
        <v>134</v>
      </c>
      <c r="G73" s="19" t="s">
        <v>135</v>
      </c>
      <c r="H73" s="43"/>
      <c r="I73" s="20"/>
      <c r="J73" s="21"/>
      <c r="K73" s="21"/>
      <c r="L73" s="19" t="s">
        <v>136</v>
      </c>
      <c r="M73" s="43"/>
      <c r="N73" s="20"/>
      <c r="O73" s="22"/>
      <c r="P73" s="62" t="s">
        <v>232</v>
      </c>
      <c r="Q73" s="1"/>
      <c r="R73">
        <f t="shared" si="8"/>
        <v>28.49</v>
      </c>
      <c r="S73">
        <f t="shared" si="6"/>
        <v>0</v>
      </c>
      <c r="T73" s="35">
        <f t="shared" si="7"/>
        <v>0</v>
      </c>
    </row>
    <row r="74" spans="1:20" ht="30" customHeight="1" x14ac:dyDescent="0.25">
      <c r="A74" s="1"/>
      <c r="B74" s="1"/>
      <c r="C74" s="88" t="s">
        <v>137</v>
      </c>
      <c r="D74" s="88"/>
      <c r="E74" s="17" t="s">
        <v>138</v>
      </c>
      <c r="F74" s="18"/>
      <c r="G74" s="19" t="s">
        <v>139</v>
      </c>
      <c r="H74" s="43"/>
      <c r="I74" s="20"/>
      <c r="J74" s="21"/>
      <c r="K74" s="21"/>
      <c r="L74" s="19" t="s">
        <v>140</v>
      </c>
      <c r="M74" s="43"/>
      <c r="N74" s="20"/>
      <c r="O74" s="22"/>
      <c r="P74" s="62" t="s">
        <v>232</v>
      </c>
      <c r="Q74" s="1"/>
      <c r="R74">
        <f t="shared" si="8"/>
        <v>2.1800000000000002</v>
      </c>
      <c r="S74">
        <f t="shared" si="6"/>
        <v>0</v>
      </c>
      <c r="T74" s="35">
        <f t="shared" si="7"/>
        <v>0</v>
      </c>
    </row>
    <row r="75" spans="1:20" ht="30" customHeight="1" x14ac:dyDescent="0.25">
      <c r="A75" s="1"/>
      <c r="B75" s="1"/>
      <c r="C75" s="88" t="s">
        <v>141</v>
      </c>
      <c r="D75" s="88"/>
      <c r="E75" s="17" t="s">
        <v>142</v>
      </c>
      <c r="F75" s="19" t="s">
        <v>143</v>
      </c>
      <c r="G75" s="19" t="s">
        <v>144</v>
      </c>
      <c r="H75" s="43"/>
      <c r="I75" s="20"/>
      <c r="J75" s="21"/>
      <c r="K75" s="21"/>
      <c r="L75" s="19" t="s">
        <v>145</v>
      </c>
      <c r="M75" s="43"/>
      <c r="N75" s="20"/>
      <c r="O75" s="22"/>
      <c r="P75" s="62" t="s">
        <v>232</v>
      </c>
      <c r="Q75" s="1"/>
      <c r="R75">
        <f t="shared" si="8"/>
        <v>49.79</v>
      </c>
      <c r="S75">
        <f t="shared" si="6"/>
        <v>0</v>
      </c>
      <c r="T75" s="35">
        <f t="shared" si="7"/>
        <v>0</v>
      </c>
    </row>
    <row r="76" spans="1:20" ht="30" customHeight="1" x14ac:dyDescent="0.25">
      <c r="A76" s="1"/>
      <c r="B76" s="1"/>
      <c r="C76" s="88" t="s">
        <v>146</v>
      </c>
      <c r="D76" s="88"/>
      <c r="E76" s="17" t="s">
        <v>147</v>
      </c>
      <c r="F76" s="19" t="s">
        <v>148</v>
      </c>
      <c r="G76" s="72" t="s">
        <v>233</v>
      </c>
      <c r="H76" s="73" t="s">
        <v>245</v>
      </c>
      <c r="I76" s="90" t="s">
        <v>149</v>
      </c>
      <c r="J76" s="90"/>
      <c r="K76" s="19"/>
      <c r="L76" s="19" t="s">
        <v>150</v>
      </c>
      <c r="M76" s="19"/>
      <c r="N76" s="90" t="s">
        <v>151</v>
      </c>
      <c r="O76" s="90"/>
      <c r="P76" s="90"/>
      <c r="Q76" s="1"/>
      <c r="R76">
        <f t="shared" si="8"/>
        <v>348.04</v>
      </c>
      <c r="S76">
        <f t="shared" si="6"/>
        <v>2</v>
      </c>
      <c r="T76" s="35">
        <f t="shared" si="7"/>
        <v>0.57796786498670671</v>
      </c>
    </row>
    <row r="77" spans="1:20" ht="30" customHeight="1" x14ac:dyDescent="0.25">
      <c r="A77" s="24"/>
      <c r="B77" s="24"/>
      <c r="C77" s="83" t="s">
        <v>152</v>
      </c>
      <c r="D77" s="83"/>
      <c r="E77" s="25" t="s">
        <v>153</v>
      </c>
      <c r="F77" s="26">
        <v>122.81</v>
      </c>
      <c r="G77" s="74">
        <v>1052.68</v>
      </c>
      <c r="H77" s="75" t="s">
        <v>246</v>
      </c>
      <c r="I77" s="84" t="s">
        <v>154</v>
      </c>
      <c r="J77" s="84"/>
      <c r="K77" s="26"/>
      <c r="L77" s="59">
        <v>1095.73</v>
      </c>
      <c r="M77" s="59"/>
      <c r="N77" s="84" t="s">
        <v>155</v>
      </c>
      <c r="O77" s="84"/>
      <c r="P77" s="84"/>
      <c r="Q77" s="1"/>
      <c r="R77">
        <f t="shared" si="8"/>
        <v>1095.73</v>
      </c>
      <c r="S77">
        <f t="shared" si="6"/>
        <v>43.049999999999955</v>
      </c>
      <c r="T77" s="35">
        <f t="shared" si="7"/>
        <v>4.0895618801535081</v>
      </c>
    </row>
    <row r="78" spans="1:20" ht="14.1" customHeight="1" x14ac:dyDescent="0.25">
      <c r="A78" s="53" t="s">
        <v>244</v>
      </c>
      <c r="B78" s="101" t="s">
        <v>253</v>
      </c>
      <c r="C78" s="102"/>
      <c r="D78" s="102"/>
      <c r="E78" s="102"/>
      <c r="F78" s="102"/>
      <c r="G78" s="102"/>
      <c r="H78" s="102"/>
      <c r="I78" s="103"/>
      <c r="J78" s="2"/>
      <c r="K78" s="2"/>
      <c r="L78" s="2"/>
      <c r="M78" s="2"/>
      <c r="N78" s="2"/>
      <c r="O78" s="2"/>
      <c r="P78" s="2"/>
      <c r="Q78" s="1"/>
    </row>
    <row r="79" spans="1:20" ht="18" customHeight="1" x14ac:dyDescent="0.25">
      <c r="A79" s="53" t="s">
        <v>245</v>
      </c>
      <c r="B79" s="99" t="s">
        <v>254</v>
      </c>
      <c r="C79" s="99"/>
      <c r="D79" s="99"/>
      <c r="E79" s="99"/>
      <c r="F79" s="99"/>
      <c r="G79" s="99"/>
      <c r="H79" s="100"/>
      <c r="I79" s="100"/>
      <c r="J79" s="100"/>
      <c r="K79" s="100"/>
      <c r="L79" s="100"/>
      <c r="M79" s="1"/>
      <c r="N79" s="1"/>
      <c r="O79" s="1"/>
      <c r="P79" s="1"/>
      <c r="Q79" s="1"/>
    </row>
    <row r="80" spans="1:20" ht="18" customHeight="1" x14ac:dyDescent="0.25">
      <c r="A80" s="46" t="s">
        <v>246</v>
      </c>
      <c r="B80" s="97" t="s">
        <v>255</v>
      </c>
      <c r="C80" s="97"/>
      <c r="D80" s="97"/>
      <c r="E80" s="97"/>
      <c r="F80" s="97"/>
      <c r="G80" s="98"/>
      <c r="H80" s="98"/>
      <c r="I80" s="98"/>
      <c r="J80" s="100"/>
      <c r="K80" s="100"/>
      <c r="L80" s="100"/>
      <c r="M80" s="1"/>
      <c r="N80" s="1"/>
      <c r="O80" s="1"/>
      <c r="P80" s="1"/>
      <c r="Q80" s="1"/>
    </row>
    <row r="81" spans="1:20" ht="14.25" customHeight="1" x14ac:dyDescent="0.25">
      <c r="A81" s="53" t="s">
        <v>232</v>
      </c>
      <c r="B81" s="97" t="s">
        <v>241</v>
      </c>
      <c r="C81" s="98"/>
      <c r="D81" s="98"/>
      <c r="E81" s="98"/>
      <c r="F81" s="2"/>
      <c r="G81" s="2"/>
      <c r="H81" s="2"/>
      <c r="I81" s="2"/>
      <c r="J81" s="2"/>
      <c r="K81" s="2"/>
      <c r="L81" s="2"/>
      <c r="M81" s="2"/>
      <c r="N81" s="2"/>
      <c r="O81" s="2"/>
      <c r="P81" s="1"/>
      <c r="Q81" s="1"/>
    </row>
    <row r="82" spans="1:20" ht="21" customHeight="1" x14ac:dyDescent="0.25">
      <c r="A82" s="1"/>
      <c r="B82" s="1"/>
      <c r="C82" s="2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5"/>
      <c r="O82" s="85"/>
      <c r="P82" s="1"/>
      <c r="Q82" s="1"/>
    </row>
    <row r="83" spans="1:20" ht="5.0999999999999996" customHeight="1" x14ac:dyDescent="0.25">
      <c r="A83" s="1"/>
      <c r="B83" s="1"/>
      <c r="C83" s="2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2"/>
      <c r="P83" s="1"/>
      <c r="Q83" s="1"/>
    </row>
    <row r="84" spans="1:20" ht="30" customHeight="1" x14ac:dyDescent="0.25">
      <c r="A84" s="1"/>
      <c r="B84" s="1"/>
      <c r="C84" s="2"/>
      <c r="D84" s="86" t="s">
        <v>0</v>
      </c>
      <c r="E84" s="86"/>
      <c r="F84" s="86"/>
      <c r="G84" s="86"/>
      <c r="H84" s="86"/>
      <c r="I84" s="86"/>
      <c r="J84" s="87" t="s">
        <v>64</v>
      </c>
      <c r="K84" s="87"/>
      <c r="L84" s="87"/>
      <c r="M84" s="87"/>
      <c r="N84" s="87"/>
      <c r="O84" s="2"/>
      <c r="P84" s="1"/>
      <c r="Q84" s="1"/>
    </row>
    <row r="85" spans="1:20" ht="18" customHeight="1" x14ac:dyDescent="0.25">
      <c r="A85" s="1"/>
      <c r="B85" s="1"/>
      <c r="C85" s="95" t="s">
        <v>1</v>
      </c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1"/>
      <c r="Q85" s="1"/>
    </row>
    <row r="86" spans="1:20" ht="0.95" customHeight="1" x14ac:dyDescent="0.25">
      <c r="A86" s="1"/>
      <c r="B86" s="1"/>
      <c r="C86" s="2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2"/>
      <c r="P86" s="1"/>
      <c r="Q86" s="1"/>
    </row>
    <row r="87" spans="1:20" ht="20.100000000000001" customHeight="1" x14ac:dyDescent="0.25">
      <c r="A87" s="1"/>
      <c r="B87" s="1"/>
      <c r="C87" s="2"/>
      <c r="D87" s="95" t="s">
        <v>2</v>
      </c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1"/>
      <c r="Q87" s="1"/>
    </row>
    <row r="88" spans="1:20" ht="3.95" customHeight="1" x14ac:dyDescent="0.25">
      <c r="A88" s="1"/>
      <c r="B88" s="1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1"/>
      <c r="Q88" s="1"/>
    </row>
    <row r="89" spans="1:20" ht="8.1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20" ht="3" customHeight="1" x14ac:dyDescent="0.25">
      <c r="A90" s="1"/>
      <c r="B90" s="1"/>
      <c r="C90" s="3"/>
      <c r="D90" s="4"/>
      <c r="E90" s="5"/>
      <c r="F90" s="3"/>
      <c r="G90" s="6"/>
      <c r="H90" s="6"/>
      <c r="I90" s="6"/>
      <c r="J90" s="6"/>
      <c r="K90" s="6"/>
      <c r="L90" s="6"/>
      <c r="M90" s="6"/>
      <c r="N90" s="6"/>
      <c r="O90" s="6"/>
      <c r="P90" s="4"/>
      <c r="Q90" s="1"/>
    </row>
    <row r="91" spans="1:20" ht="27" customHeight="1" x14ac:dyDescent="0.25">
      <c r="A91" s="1"/>
      <c r="B91" s="1"/>
      <c r="C91" s="80" t="s">
        <v>3</v>
      </c>
      <c r="D91" s="80"/>
      <c r="E91" s="80" t="s">
        <v>4</v>
      </c>
      <c r="F91" s="81" t="s">
        <v>5</v>
      </c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1"/>
    </row>
    <row r="92" spans="1:20" ht="3" customHeight="1" x14ac:dyDescent="0.25">
      <c r="A92" s="1"/>
      <c r="B92" s="1"/>
      <c r="C92" s="80"/>
      <c r="D92" s="80"/>
      <c r="E92" s="80"/>
      <c r="F92" s="5"/>
      <c r="G92" s="5"/>
      <c r="H92" s="40"/>
      <c r="I92" s="3"/>
      <c r="J92" s="4"/>
      <c r="K92" s="4"/>
      <c r="L92" s="5"/>
      <c r="M92" s="40"/>
      <c r="N92" s="3"/>
      <c r="O92" s="6"/>
      <c r="P92" s="4"/>
      <c r="Q92" s="1"/>
    </row>
    <row r="93" spans="1:20" ht="63.75" customHeight="1" x14ac:dyDescent="0.25">
      <c r="A93" s="1"/>
      <c r="B93" s="1"/>
      <c r="C93" s="80"/>
      <c r="D93" s="80"/>
      <c r="E93" s="80"/>
      <c r="F93" s="7" t="s">
        <v>6</v>
      </c>
      <c r="G93" s="7" t="s">
        <v>7</v>
      </c>
      <c r="H93" s="7"/>
      <c r="I93" s="82" t="s">
        <v>8</v>
      </c>
      <c r="J93" s="82"/>
      <c r="K93" s="7"/>
      <c r="L93" s="7" t="s">
        <v>9</v>
      </c>
      <c r="M93" s="7"/>
      <c r="N93" s="82" t="s">
        <v>10</v>
      </c>
      <c r="O93" s="82"/>
      <c r="P93" s="82"/>
      <c r="Q93" s="1"/>
    </row>
    <row r="94" spans="1:20" ht="7.5" customHeight="1" x14ac:dyDescent="0.25">
      <c r="A94" s="1"/>
      <c r="B94" s="1"/>
      <c r="C94" s="8"/>
      <c r="D94" s="9"/>
      <c r="E94" s="10"/>
      <c r="F94" s="10"/>
      <c r="G94" s="10"/>
      <c r="H94" s="41"/>
      <c r="I94" s="8"/>
      <c r="J94" s="9"/>
      <c r="K94" s="9"/>
      <c r="L94" s="10"/>
      <c r="M94" s="41"/>
      <c r="N94" s="8"/>
      <c r="O94" s="11"/>
      <c r="P94" s="9"/>
      <c r="Q94" s="1"/>
    </row>
    <row r="95" spans="1:20" ht="18" customHeight="1" x14ac:dyDescent="0.25">
      <c r="A95" s="1"/>
      <c r="B95" s="1"/>
      <c r="C95" s="12"/>
      <c r="D95" s="13"/>
      <c r="E95" s="14"/>
      <c r="F95" s="14"/>
      <c r="G95" s="14"/>
      <c r="H95" s="42"/>
      <c r="I95" s="12"/>
      <c r="J95" s="13"/>
      <c r="K95" s="13"/>
      <c r="L95" s="15" t="s">
        <v>11</v>
      </c>
      <c r="M95" s="57"/>
      <c r="N95" s="12"/>
      <c r="O95" s="16"/>
      <c r="P95" s="13"/>
      <c r="Q95" s="1"/>
    </row>
    <row r="96" spans="1:20" ht="30" customHeight="1" x14ac:dyDescent="0.25">
      <c r="A96" s="1"/>
      <c r="B96" s="1"/>
      <c r="C96" s="88" t="s">
        <v>156</v>
      </c>
      <c r="D96" s="88"/>
      <c r="E96" s="17" t="s">
        <v>157</v>
      </c>
      <c r="F96" s="19" t="s">
        <v>158</v>
      </c>
      <c r="G96" s="19" t="s">
        <v>159</v>
      </c>
      <c r="H96" s="19"/>
      <c r="I96" s="90" t="s">
        <v>160</v>
      </c>
      <c r="J96" s="90"/>
      <c r="K96" s="19"/>
      <c r="L96" s="19" t="s">
        <v>161</v>
      </c>
      <c r="M96" s="19"/>
      <c r="N96" s="90" t="s">
        <v>162</v>
      </c>
      <c r="O96" s="90"/>
      <c r="P96" s="90"/>
      <c r="Q96" s="1"/>
      <c r="R96">
        <f>G96+I96</f>
        <v>838.94999999999993</v>
      </c>
      <c r="S96">
        <f t="shared" ref="S96:S104" si="9">R96-G96</f>
        <v>20.799999999999955</v>
      </c>
      <c r="T96" s="35">
        <f t="shared" ref="T96:T104" si="10">S96/G96*100</f>
        <v>2.5423210902646161</v>
      </c>
    </row>
    <row r="97" spans="1:20" ht="30" customHeight="1" x14ac:dyDescent="0.25">
      <c r="A97" s="1"/>
      <c r="B97" s="1"/>
      <c r="C97" s="88" t="s">
        <v>163</v>
      </c>
      <c r="D97" s="88"/>
      <c r="E97" s="17" t="s">
        <v>164</v>
      </c>
      <c r="F97" s="18"/>
      <c r="G97" s="19" t="s">
        <v>165</v>
      </c>
      <c r="H97" s="43"/>
      <c r="I97" s="20"/>
      <c r="J97" s="21"/>
      <c r="K97" s="21"/>
      <c r="L97" s="19" t="s">
        <v>166</v>
      </c>
      <c r="M97" s="43"/>
      <c r="N97" s="20"/>
      <c r="O97" s="22"/>
      <c r="P97" s="62" t="s">
        <v>232</v>
      </c>
      <c r="Q97" s="1"/>
      <c r="R97">
        <f t="shared" ref="R97:R104" si="11">G97+I97</f>
        <v>0.01</v>
      </c>
      <c r="S97">
        <f t="shared" si="9"/>
        <v>0</v>
      </c>
      <c r="T97" s="35">
        <f t="shared" si="10"/>
        <v>0</v>
      </c>
    </row>
    <row r="98" spans="1:20" ht="30" customHeight="1" x14ac:dyDescent="0.25">
      <c r="A98" s="1"/>
      <c r="B98" s="1"/>
      <c r="C98" s="88" t="s">
        <v>167</v>
      </c>
      <c r="D98" s="88"/>
      <c r="E98" s="17" t="s">
        <v>168</v>
      </c>
      <c r="F98" s="19" t="s">
        <v>169</v>
      </c>
      <c r="G98" s="19" t="s">
        <v>170</v>
      </c>
      <c r="H98" s="19"/>
      <c r="I98" s="90" t="s">
        <v>171</v>
      </c>
      <c r="J98" s="90"/>
      <c r="K98" s="19"/>
      <c r="L98" s="19" t="s">
        <v>172</v>
      </c>
      <c r="M98" s="19"/>
      <c r="N98" s="90" t="s">
        <v>173</v>
      </c>
      <c r="O98" s="90"/>
      <c r="P98" s="90"/>
      <c r="Q98" s="1"/>
      <c r="R98">
        <f t="shared" si="11"/>
        <v>1278.19</v>
      </c>
      <c r="S98">
        <f t="shared" si="9"/>
        <v>118.67000000000007</v>
      </c>
      <c r="T98" s="35">
        <f t="shared" si="10"/>
        <v>10.234407340968684</v>
      </c>
    </row>
    <row r="99" spans="1:20" ht="30" customHeight="1" x14ac:dyDescent="0.25">
      <c r="A99" s="1"/>
      <c r="B99" s="1"/>
      <c r="C99" s="88" t="s">
        <v>174</v>
      </c>
      <c r="D99" s="88"/>
      <c r="E99" s="17" t="s">
        <v>175</v>
      </c>
      <c r="F99" s="19" t="s">
        <v>176</v>
      </c>
      <c r="G99" s="19" t="s">
        <v>177</v>
      </c>
      <c r="H99" s="19"/>
      <c r="I99" s="90" t="s">
        <v>178</v>
      </c>
      <c r="J99" s="90"/>
      <c r="K99" s="19"/>
      <c r="L99" s="19" t="s">
        <v>179</v>
      </c>
      <c r="M99" s="19"/>
      <c r="N99" s="90" t="s">
        <v>24</v>
      </c>
      <c r="O99" s="90"/>
      <c r="P99" s="90"/>
      <c r="Q99" s="1"/>
      <c r="R99">
        <f t="shared" si="11"/>
        <v>69.47999999999999</v>
      </c>
      <c r="S99">
        <f t="shared" si="9"/>
        <v>0.56999999999999318</v>
      </c>
      <c r="T99" s="35">
        <f t="shared" si="10"/>
        <v>0.82716586852415208</v>
      </c>
    </row>
    <row r="100" spans="1:20" ht="30" customHeight="1" x14ac:dyDescent="0.25">
      <c r="A100" s="1"/>
      <c r="B100" s="1"/>
      <c r="C100" s="88" t="s">
        <v>180</v>
      </c>
      <c r="D100" s="88"/>
      <c r="E100" s="17" t="s">
        <v>181</v>
      </c>
      <c r="F100" s="18"/>
      <c r="G100" s="19" t="s">
        <v>182</v>
      </c>
      <c r="H100" s="43"/>
      <c r="I100" s="20"/>
      <c r="J100" s="21"/>
      <c r="K100" s="21"/>
      <c r="L100" s="19" t="s">
        <v>183</v>
      </c>
      <c r="M100" s="43"/>
      <c r="N100" s="20"/>
      <c r="O100" s="22"/>
      <c r="P100" s="62" t="s">
        <v>232</v>
      </c>
      <c r="Q100" s="1"/>
      <c r="R100">
        <f t="shared" si="11"/>
        <v>14.2</v>
      </c>
      <c r="S100">
        <f t="shared" si="9"/>
        <v>0</v>
      </c>
      <c r="T100" s="35">
        <f t="shared" si="10"/>
        <v>0</v>
      </c>
    </row>
    <row r="101" spans="1:20" ht="30" customHeight="1" x14ac:dyDescent="0.25">
      <c r="A101" s="1"/>
      <c r="B101" s="1"/>
      <c r="C101" s="88" t="s">
        <v>184</v>
      </c>
      <c r="D101" s="88"/>
      <c r="E101" s="17" t="s">
        <v>185</v>
      </c>
      <c r="F101" s="19" t="s">
        <v>186</v>
      </c>
      <c r="G101" s="19" t="s">
        <v>187</v>
      </c>
      <c r="H101" s="19"/>
      <c r="I101" s="90" t="s">
        <v>188</v>
      </c>
      <c r="J101" s="90"/>
      <c r="K101" s="19"/>
      <c r="L101" s="19" t="s">
        <v>189</v>
      </c>
      <c r="M101" s="19"/>
      <c r="N101" s="90" t="s">
        <v>190</v>
      </c>
      <c r="O101" s="90"/>
      <c r="P101" s="90"/>
      <c r="Q101" s="1"/>
      <c r="R101">
        <f t="shared" si="11"/>
        <v>1863.61</v>
      </c>
      <c r="S101">
        <f t="shared" si="9"/>
        <v>59.569999999999936</v>
      </c>
      <c r="T101" s="35">
        <f t="shared" si="10"/>
        <v>3.3020332143411419</v>
      </c>
    </row>
    <row r="102" spans="1:20" ht="30" customHeight="1" x14ac:dyDescent="0.25">
      <c r="A102" s="1"/>
      <c r="B102" s="1"/>
      <c r="C102" s="88" t="s">
        <v>191</v>
      </c>
      <c r="D102" s="88"/>
      <c r="E102" s="17" t="s">
        <v>192</v>
      </c>
      <c r="F102" s="18"/>
      <c r="G102" s="19" t="s">
        <v>193</v>
      </c>
      <c r="H102" s="43"/>
      <c r="I102" s="20"/>
      <c r="J102" s="21"/>
      <c r="K102" s="21"/>
      <c r="L102" s="19" t="s">
        <v>194</v>
      </c>
      <c r="M102" s="43"/>
      <c r="N102" s="20"/>
      <c r="O102" s="22"/>
      <c r="P102" s="62" t="s">
        <v>232</v>
      </c>
      <c r="Q102" s="1"/>
      <c r="R102">
        <f t="shared" si="11"/>
        <v>62.73</v>
      </c>
      <c r="S102">
        <f t="shared" si="9"/>
        <v>0</v>
      </c>
      <c r="T102" s="35">
        <f t="shared" si="10"/>
        <v>0</v>
      </c>
    </row>
    <row r="103" spans="1:20" ht="30" customHeight="1" x14ac:dyDescent="0.25">
      <c r="A103" s="1"/>
      <c r="B103" s="1"/>
      <c r="C103" s="88" t="s">
        <v>195</v>
      </c>
      <c r="D103" s="88"/>
      <c r="E103" s="17" t="s">
        <v>196</v>
      </c>
      <c r="F103" s="19">
        <v>12.52</v>
      </c>
      <c r="G103" s="19" t="s">
        <v>197</v>
      </c>
      <c r="H103" s="19"/>
      <c r="I103" s="90" t="s">
        <v>198</v>
      </c>
      <c r="J103" s="90"/>
      <c r="K103" s="19"/>
      <c r="L103" s="19" t="s">
        <v>199</v>
      </c>
      <c r="M103" s="19"/>
      <c r="N103" s="90" t="s">
        <v>200</v>
      </c>
      <c r="O103" s="90"/>
      <c r="P103" s="90"/>
      <c r="Q103" s="1"/>
      <c r="R103">
        <f t="shared" si="11"/>
        <v>864.56999999999994</v>
      </c>
      <c r="S103">
        <f t="shared" si="9"/>
        <v>13.399999999999977</v>
      </c>
      <c r="T103" s="35">
        <f t="shared" si="10"/>
        <v>1.5743036056251956</v>
      </c>
    </row>
    <row r="104" spans="1:20" ht="30" customHeight="1" x14ac:dyDescent="0.25">
      <c r="A104" s="24"/>
      <c r="B104" s="24"/>
      <c r="C104" s="83" t="s">
        <v>201</v>
      </c>
      <c r="D104" s="83"/>
      <c r="E104" s="25" t="s">
        <v>202</v>
      </c>
      <c r="F104" s="26" t="s">
        <v>203</v>
      </c>
      <c r="G104" s="26" t="s">
        <v>204</v>
      </c>
      <c r="H104" s="49"/>
      <c r="I104" s="50"/>
      <c r="J104" s="51"/>
      <c r="K104" s="51"/>
      <c r="L104" s="26" t="s">
        <v>205</v>
      </c>
      <c r="M104" s="49"/>
      <c r="N104" s="50"/>
      <c r="O104" s="52"/>
      <c r="P104" s="64" t="s">
        <v>232</v>
      </c>
      <c r="Q104" s="1"/>
      <c r="R104">
        <f t="shared" si="11"/>
        <v>275.07</v>
      </c>
      <c r="S104">
        <f t="shared" si="9"/>
        <v>0</v>
      </c>
      <c r="T104" s="35">
        <f t="shared" si="10"/>
        <v>0</v>
      </c>
    </row>
    <row r="105" spans="1:20" ht="14.1" customHeight="1" x14ac:dyDescent="0.25">
      <c r="A105" s="1"/>
      <c r="B105" s="39" t="s">
        <v>232</v>
      </c>
      <c r="C105" s="2"/>
      <c r="D105" s="104" t="s">
        <v>241</v>
      </c>
      <c r="E105" s="104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1"/>
    </row>
    <row r="106" spans="1:20" ht="34.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20" ht="5.0999999999999996" customHeight="1" x14ac:dyDescent="0.25">
      <c r="A107" s="1"/>
      <c r="B107" s="1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1"/>
      <c r="Q107" s="1"/>
    </row>
    <row r="108" spans="1:20" ht="21" customHeight="1" x14ac:dyDescent="0.25">
      <c r="A108" s="1"/>
      <c r="B108" s="1"/>
      <c r="C108" s="2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  <c r="O108" s="85"/>
      <c r="P108" s="1"/>
      <c r="Q108" s="1"/>
    </row>
    <row r="109" spans="1:20" ht="5.0999999999999996" customHeight="1" x14ac:dyDescent="0.25">
      <c r="A109" s="1"/>
      <c r="B109" s="1"/>
      <c r="C109" s="2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2"/>
      <c r="P109" s="1"/>
      <c r="Q109" s="1"/>
    </row>
    <row r="110" spans="1:20" ht="30" customHeight="1" x14ac:dyDescent="0.25">
      <c r="A110" s="1"/>
      <c r="B110" s="1"/>
      <c r="C110" s="2"/>
      <c r="D110" s="86" t="s">
        <v>0</v>
      </c>
      <c r="E110" s="86"/>
      <c r="F110" s="86"/>
      <c r="G110" s="86"/>
      <c r="H110" s="86"/>
      <c r="I110" s="86"/>
      <c r="J110" s="87" t="s">
        <v>206</v>
      </c>
      <c r="K110" s="87"/>
      <c r="L110" s="87"/>
      <c r="M110" s="87"/>
      <c r="N110" s="87"/>
      <c r="O110" s="2"/>
      <c r="P110" s="1"/>
      <c r="Q110" s="1"/>
    </row>
    <row r="111" spans="1:20" ht="18" customHeight="1" x14ac:dyDescent="0.25">
      <c r="A111" s="1"/>
      <c r="B111" s="1"/>
      <c r="C111" s="95" t="s">
        <v>1</v>
      </c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1"/>
      <c r="Q111" s="1"/>
    </row>
    <row r="112" spans="1:20" ht="0.95" customHeight="1" x14ac:dyDescent="0.25">
      <c r="A112" s="1"/>
      <c r="B112" s="1"/>
      <c r="C112" s="2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2"/>
      <c r="P112" s="1"/>
      <c r="Q112" s="1"/>
    </row>
    <row r="113" spans="1:23" ht="20.100000000000001" customHeight="1" x14ac:dyDescent="0.25">
      <c r="A113" s="1"/>
      <c r="B113" s="1"/>
      <c r="C113" s="2"/>
      <c r="D113" s="95" t="s">
        <v>2</v>
      </c>
      <c r="E113" s="95"/>
      <c r="F113" s="95"/>
      <c r="G113" s="95"/>
      <c r="H113" s="95"/>
      <c r="I113" s="95"/>
      <c r="J113" s="95"/>
      <c r="K113" s="95"/>
      <c r="L113" s="95"/>
      <c r="M113" s="95"/>
      <c r="N113" s="95"/>
      <c r="O113" s="95"/>
      <c r="P113" s="1"/>
      <c r="Q113" s="1"/>
    </row>
    <row r="114" spans="1:23" ht="3.95" customHeight="1" x14ac:dyDescent="0.25">
      <c r="A114" s="1"/>
      <c r="B114" s="1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1"/>
      <c r="Q114" s="1"/>
    </row>
    <row r="115" spans="1:23" ht="8.1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23" ht="3" customHeight="1" x14ac:dyDescent="0.25">
      <c r="A116" s="1"/>
      <c r="B116" s="1"/>
      <c r="C116" s="3"/>
      <c r="D116" s="4"/>
      <c r="E116" s="5"/>
      <c r="F116" s="3"/>
      <c r="G116" s="6"/>
      <c r="H116" s="6"/>
      <c r="I116" s="6"/>
      <c r="J116" s="6"/>
      <c r="K116" s="6"/>
      <c r="L116" s="6"/>
      <c r="M116" s="6"/>
      <c r="N116" s="6"/>
      <c r="O116" s="6"/>
      <c r="P116" s="4"/>
      <c r="Q116" s="1"/>
    </row>
    <row r="117" spans="1:23" ht="27" customHeight="1" x14ac:dyDescent="0.25">
      <c r="A117" s="1"/>
      <c r="B117" s="1"/>
      <c r="C117" s="80" t="s">
        <v>3</v>
      </c>
      <c r="D117" s="80"/>
      <c r="E117" s="80" t="s">
        <v>4</v>
      </c>
      <c r="F117" s="81" t="s">
        <v>5</v>
      </c>
      <c r="G117" s="81"/>
      <c r="H117" s="81"/>
      <c r="I117" s="81"/>
      <c r="J117" s="81"/>
      <c r="K117" s="81"/>
      <c r="L117" s="81"/>
      <c r="M117" s="81"/>
      <c r="N117" s="81"/>
      <c r="O117" s="81"/>
      <c r="P117" s="81"/>
      <c r="Q117" s="1"/>
    </row>
    <row r="118" spans="1:23" ht="3" customHeight="1" x14ac:dyDescent="0.25">
      <c r="A118" s="1"/>
      <c r="B118" s="1"/>
      <c r="C118" s="80"/>
      <c r="D118" s="80"/>
      <c r="E118" s="80"/>
      <c r="F118" s="5"/>
      <c r="G118" s="5"/>
      <c r="H118" s="40"/>
      <c r="I118" s="3"/>
      <c r="J118" s="4"/>
      <c r="K118" s="4"/>
      <c r="L118" s="5"/>
      <c r="M118" s="40"/>
      <c r="N118" s="3"/>
      <c r="O118" s="6"/>
      <c r="P118" s="4"/>
      <c r="Q118" s="1"/>
    </row>
    <row r="119" spans="1:23" ht="63.75" customHeight="1" x14ac:dyDescent="0.25">
      <c r="A119" s="1"/>
      <c r="B119" s="1"/>
      <c r="C119" s="80"/>
      <c r="D119" s="80"/>
      <c r="E119" s="80"/>
      <c r="F119" s="7" t="s">
        <v>6</v>
      </c>
      <c r="G119" s="7" t="s">
        <v>7</v>
      </c>
      <c r="H119" s="7"/>
      <c r="I119" s="82" t="s">
        <v>8</v>
      </c>
      <c r="J119" s="82"/>
      <c r="K119" s="7"/>
      <c r="L119" s="7" t="s">
        <v>9</v>
      </c>
      <c r="M119" s="7"/>
      <c r="N119" s="82" t="s">
        <v>10</v>
      </c>
      <c r="O119" s="82"/>
      <c r="P119" s="82"/>
      <c r="Q119" s="1"/>
    </row>
    <row r="120" spans="1:23" ht="0.95" customHeight="1" x14ac:dyDescent="0.25">
      <c r="A120" s="1"/>
      <c r="B120" s="1"/>
      <c r="C120" s="8"/>
      <c r="D120" s="9"/>
      <c r="E120" s="10"/>
      <c r="F120" s="10"/>
      <c r="G120" s="10"/>
      <c r="H120" s="41"/>
      <c r="I120" s="8"/>
      <c r="J120" s="9"/>
      <c r="K120" s="9"/>
      <c r="L120" s="10"/>
      <c r="M120" s="41"/>
      <c r="N120" s="8"/>
      <c r="O120" s="11"/>
      <c r="P120" s="9"/>
      <c r="Q120" s="1"/>
    </row>
    <row r="121" spans="1:23" ht="18" customHeight="1" x14ac:dyDescent="0.25">
      <c r="A121" s="1"/>
      <c r="B121" s="1"/>
      <c r="C121" s="12"/>
      <c r="D121" s="13"/>
      <c r="E121" s="14"/>
      <c r="F121" s="14"/>
      <c r="G121" s="14"/>
      <c r="H121" s="42"/>
      <c r="I121" s="12"/>
      <c r="J121" s="13"/>
      <c r="K121" s="13"/>
      <c r="L121" s="15" t="s">
        <v>11</v>
      </c>
      <c r="M121" s="57"/>
      <c r="N121" s="12"/>
      <c r="O121" s="16"/>
      <c r="P121" s="66"/>
      <c r="Q121" s="1"/>
    </row>
    <row r="122" spans="1:23" ht="30" customHeight="1" x14ac:dyDescent="0.25">
      <c r="A122" s="1"/>
      <c r="B122" s="1"/>
      <c r="C122" s="88" t="s">
        <v>207</v>
      </c>
      <c r="D122" s="88"/>
      <c r="E122" s="17" t="s">
        <v>208</v>
      </c>
      <c r="F122" s="18"/>
      <c r="G122" s="19" t="s">
        <v>209</v>
      </c>
      <c r="H122" s="43"/>
      <c r="I122" s="20"/>
      <c r="J122" s="21"/>
      <c r="K122" s="21"/>
      <c r="L122" s="19" t="s">
        <v>210</v>
      </c>
      <c r="M122" s="43"/>
      <c r="N122" s="20"/>
      <c r="O122" s="22"/>
      <c r="P122" s="67" t="s">
        <v>232</v>
      </c>
      <c r="Q122" s="1"/>
      <c r="R122">
        <f>G122+I122</f>
        <v>870.41</v>
      </c>
      <c r="S122">
        <f>R122-G122</f>
        <v>0</v>
      </c>
      <c r="T122" s="35">
        <f>S122/G122*100</f>
        <v>0</v>
      </c>
    </row>
    <row r="123" spans="1:23" ht="30" customHeight="1" x14ac:dyDescent="0.25">
      <c r="A123" s="1"/>
      <c r="B123" s="1"/>
      <c r="C123" s="88" t="s">
        <v>211</v>
      </c>
      <c r="D123" s="88"/>
      <c r="E123" s="17" t="s">
        <v>212</v>
      </c>
      <c r="F123" s="19" t="s">
        <v>74</v>
      </c>
      <c r="G123" s="19" t="s">
        <v>213</v>
      </c>
      <c r="H123" s="19"/>
      <c r="I123" s="90" t="s">
        <v>214</v>
      </c>
      <c r="J123" s="90"/>
      <c r="K123" s="19"/>
      <c r="L123" s="19" t="s">
        <v>215</v>
      </c>
      <c r="M123" s="19"/>
      <c r="N123" s="90" t="s">
        <v>216</v>
      </c>
      <c r="O123" s="90"/>
      <c r="P123" s="105"/>
      <c r="Q123" s="1"/>
      <c r="R123">
        <f>G123+I123</f>
        <v>311.05</v>
      </c>
      <c r="S123">
        <f>R123-G123</f>
        <v>11</v>
      </c>
      <c r="T123" s="35">
        <f>S123/G123*100</f>
        <v>3.6660556573904346</v>
      </c>
    </row>
    <row r="124" spans="1:23" ht="30" customHeight="1" x14ac:dyDescent="0.25">
      <c r="A124" s="1"/>
      <c r="B124" s="1"/>
      <c r="C124" s="88" t="s">
        <v>217</v>
      </c>
      <c r="D124" s="88"/>
      <c r="E124" s="17" t="s">
        <v>218</v>
      </c>
      <c r="F124" s="18"/>
      <c r="G124" s="19" t="s">
        <v>219</v>
      </c>
      <c r="H124" s="19"/>
      <c r="I124" s="90" t="s">
        <v>220</v>
      </c>
      <c r="J124" s="90"/>
      <c r="K124" s="19"/>
      <c r="L124" s="19" t="s">
        <v>221</v>
      </c>
      <c r="M124" s="19"/>
      <c r="N124" s="90" t="s">
        <v>222</v>
      </c>
      <c r="O124" s="90"/>
      <c r="P124" s="90"/>
      <c r="Q124" s="1"/>
      <c r="R124">
        <f>G124+I124</f>
        <v>591.24</v>
      </c>
      <c r="S124">
        <f>R124-G124</f>
        <v>19.590000000000032</v>
      </c>
      <c r="T124" s="35">
        <f>S124/G124*100</f>
        <v>3.4269220676987726</v>
      </c>
    </row>
    <row r="125" spans="1:23" ht="30" customHeight="1" x14ac:dyDescent="0.25">
      <c r="A125" s="1"/>
      <c r="B125" s="1"/>
      <c r="C125" s="83" t="s">
        <v>223</v>
      </c>
      <c r="D125" s="83"/>
      <c r="E125" s="25" t="s">
        <v>224</v>
      </c>
      <c r="F125" s="26" t="s">
        <v>225</v>
      </c>
      <c r="G125" s="26" t="s">
        <v>226</v>
      </c>
      <c r="H125" s="26"/>
      <c r="I125" s="84" t="s">
        <v>227</v>
      </c>
      <c r="J125" s="84"/>
      <c r="K125" s="26"/>
      <c r="L125" s="26" t="s">
        <v>228</v>
      </c>
      <c r="M125" s="26"/>
      <c r="N125" s="84" t="s">
        <v>229</v>
      </c>
      <c r="O125" s="84"/>
      <c r="P125" s="84"/>
      <c r="Q125" s="1"/>
      <c r="R125">
        <f>G125+I125</f>
        <v>9.1199999999999992</v>
      </c>
      <c r="S125">
        <f>R125-G125</f>
        <v>1.1999999999999993</v>
      </c>
      <c r="T125" s="35">
        <f>S125/G125*100</f>
        <v>15.151515151515143</v>
      </c>
      <c r="W125">
        <f>22.11+0.6+4.73+7.68+0.1+67.47-7.9</f>
        <v>94.789999999999992</v>
      </c>
    </row>
    <row r="126" spans="1:23" ht="18.75" customHeight="1" x14ac:dyDescent="0.25">
      <c r="A126" s="71"/>
      <c r="B126" s="70"/>
      <c r="C126" s="108"/>
      <c r="D126" s="108"/>
      <c r="E126" s="29" t="s">
        <v>230</v>
      </c>
      <c r="F126" s="30">
        <f>F16+F17+F18+F19+F21+F22+F23+F42+F43+F44+F46+F48+F49+F71+F73+F75+F76+F77+F96+F98+F99+F101+F103+F104+F123+F125</f>
        <v>905.26</v>
      </c>
      <c r="G126" s="37">
        <f>G15+G16+G17+G18+G19+G20+G21+G22+G23+G42+G43+G44+G45+G46+G47+G48+G49+G50+G69+G70+G71+G72+G73+G74+G75+G76+G77+G96+G97+G98+G99+G100+G101+G102+G103+G104+G122+G123+G124+G125</f>
        <v>11453.319999999996</v>
      </c>
      <c r="H126" s="65" t="s">
        <v>247</v>
      </c>
      <c r="I126" s="109">
        <f>I16+I17+I18+I19+I21+I22+I23+I42+I43+I44+I46+I48+J49+I71+I76+I77+I96+I98+I99+I101+I103+I123+I124+I125</f>
        <v>354.1099999999999</v>
      </c>
      <c r="J126" s="110"/>
      <c r="K126" s="68" t="s">
        <v>248</v>
      </c>
      <c r="L126" s="37">
        <f>L15+L16+L17+L18+L19+L20+L21+L22+L23+L42+L43+L44+L45+L46+L47+L48+L49+L50+L69+L70+L71+L72+L73+L74+L75+L76+L77+L96+L97+L98+L99+L100+L101+L102+L103+L104+L122+L123+L124+L125</f>
        <v>11759.919999999996</v>
      </c>
      <c r="M126" s="69" t="s">
        <v>249</v>
      </c>
      <c r="N126" s="111" t="s">
        <v>231</v>
      </c>
      <c r="O126" s="111"/>
      <c r="P126" s="111"/>
      <c r="Q126" s="1"/>
      <c r="R126" s="38">
        <f>G126+I126-47.51</f>
        <v>11759.919999999996</v>
      </c>
      <c r="S126">
        <f>R126-G126</f>
        <v>306.60000000000036</v>
      </c>
      <c r="T126" s="35">
        <f>S126/G126*100</f>
        <v>2.6769530581525749</v>
      </c>
    </row>
    <row r="127" spans="1:23" ht="4.5" hidden="1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23" ht="12.75" customHeight="1" x14ac:dyDescent="0.25">
      <c r="A128" s="47" t="s">
        <v>247</v>
      </c>
      <c r="B128" s="107" t="s">
        <v>256</v>
      </c>
      <c r="C128" s="107"/>
      <c r="D128" s="107"/>
      <c r="E128" s="107"/>
      <c r="F128" s="107"/>
      <c r="G128" s="107"/>
      <c r="H128" s="107"/>
      <c r="I128" s="107"/>
      <c r="J128" s="107"/>
      <c r="K128" s="107"/>
      <c r="L128" s="107"/>
      <c r="M128" s="107"/>
      <c r="N128" s="107"/>
      <c r="O128" s="107"/>
      <c r="P128" s="1"/>
      <c r="Q128" s="1"/>
      <c r="R128" s="38">
        <f>G126+I126-47.51</f>
        <v>11759.919999999996</v>
      </c>
    </row>
    <row r="129" spans="1:21" ht="13.5" customHeight="1" x14ac:dyDescent="0.25">
      <c r="A129" s="44" t="s">
        <v>248</v>
      </c>
      <c r="B129" s="97" t="s">
        <v>260</v>
      </c>
      <c r="C129" s="97"/>
      <c r="D129" s="97"/>
      <c r="E129" s="97"/>
      <c r="F129" s="97"/>
      <c r="G129" s="97"/>
      <c r="H129" s="97"/>
      <c r="I129" s="97"/>
      <c r="J129" s="97"/>
      <c r="K129" s="97"/>
      <c r="L129" s="97"/>
      <c r="M129" s="97"/>
      <c r="N129" s="97"/>
      <c r="O129" s="97"/>
      <c r="P129" s="97"/>
      <c r="Q129" s="100"/>
      <c r="R129" s="100"/>
      <c r="S129" s="100"/>
      <c r="T129" s="100"/>
      <c r="U129" s="100"/>
    </row>
    <row r="130" spans="1:21" ht="40.5" customHeight="1" x14ac:dyDescent="0.25">
      <c r="A130" s="44"/>
      <c r="B130" s="106" t="s">
        <v>258</v>
      </c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  <c r="N130" s="106"/>
      <c r="O130" s="106"/>
      <c r="P130" s="106"/>
      <c r="Q130" s="106"/>
      <c r="R130" s="38"/>
    </row>
    <row r="131" spans="1:21" x14ac:dyDescent="0.25">
      <c r="A131" s="63" t="s">
        <v>249</v>
      </c>
      <c r="B131" s="79" t="s">
        <v>257</v>
      </c>
      <c r="C131" s="79"/>
      <c r="D131" s="79"/>
      <c r="E131" s="79"/>
      <c r="F131" s="79"/>
      <c r="G131" s="79"/>
      <c r="H131" s="79"/>
      <c r="I131" s="79"/>
      <c r="J131" s="79"/>
      <c r="K131" s="79"/>
      <c r="L131" s="79"/>
    </row>
    <row r="132" spans="1:21" ht="14.25" customHeight="1" x14ac:dyDescent="0.25">
      <c r="A132" s="61" t="s">
        <v>232</v>
      </c>
      <c r="B132" s="79" t="s">
        <v>241</v>
      </c>
      <c r="C132" s="79"/>
      <c r="D132" s="79"/>
      <c r="E132" s="79"/>
      <c r="F132" s="79"/>
    </row>
  </sheetData>
  <mergeCells count="156">
    <mergeCell ref="B130:Q130"/>
    <mergeCell ref="B129:U129"/>
    <mergeCell ref="B128:O128"/>
    <mergeCell ref="C125:D125"/>
    <mergeCell ref="I125:J125"/>
    <mergeCell ref="N125:P125"/>
    <mergeCell ref="C126:D126"/>
    <mergeCell ref="I126:J126"/>
    <mergeCell ref="N126:P126"/>
    <mergeCell ref="C122:D122"/>
    <mergeCell ref="C123:D123"/>
    <mergeCell ref="I123:J123"/>
    <mergeCell ref="N123:P123"/>
    <mergeCell ref="C124:D124"/>
    <mergeCell ref="I124:J124"/>
    <mergeCell ref="N124:P124"/>
    <mergeCell ref="C117:D119"/>
    <mergeCell ref="E117:E119"/>
    <mergeCell ref="F117:P117"/>
    <mergeCell ref="I119:J119"/>
    <mergeCell ref="N119:P119"/>
    <mergeCell ref="D108:O108"/>
    <mergeCell ref="D110:I110"/>
    <mergeCell ref="J110:N110"/>
    <mergeCell ref="C111:O111"/>
    <mergeCell ref="D113:O113"/>
    <mergeCell ref="C102:D102"/>
    <mergeCell ref="C103:D103"/>
    <mergeCell ref="I103:J103"/>
    <mergeCell ref="N103:P103"/>
    <mergeCell ref="C104:D104"/>
    <mergeCell ref="D105:E105"/>
    <mergeCell ref="C99:D99"/>
    <mergeCell ref="I99:J99"/>
    <mergeCell ref="N99:P99"/>
    <mergeCell ref="C100:D100"/>
    <mergeCell ref="C101:D101"/>
    <mergeCell ref="I101:J101"/>
    <mergeCell ref="N101:P101"/>
    <mergeCell ref="C96:D96"/>
    <mergeCell ref="I96:J96"/>
    <mergeCell ref="N96:P96"/>
    <mergeCell ref="C97:D97"/>
    <mergeCell ref="C98:D98"/>
    <mergeCell ref="I98:J98"/>
    <mergeCell ref="N98:P98"/>
    <mergeCell ref="C77:D77"/>
    <mergeCell ref="I77:J77"/>
    <mergeCell ref="N77:P77"/>
    <mergeCell ref="B81:E81"/>
    <mergeCell ref="B79:L79"/>
    <mergeCell ref="B80:L80"/>
    <mergeCell ref="B78:I78"/>
    <mergeCell ref="C91:D93"/>
    <mergeCell ref="E91:E93"/>
    <mergeCell ref="F91:P91"/>
    <mergeCell ref="I93:J93"/>
    <mergeCell ref="N93:P93"/>
    <mergeCell ref="D82:O82"/>
    <mergeCell ref="D84:I84"/>
    <mergeCell ref="J84:N84"/>
    <mergeCell ref="C85:O85"/>
    <mergeCell ref="D87:O87"/>
    <mergeCell ref="C72:D72"/>
    <mergeCell ref="C73:D73"/>
    <mergeCell ref="C74:D74"/>
    <mergeCell ref="C75:D75"/>
    <mergeCell ref="C76:D76"/>
    <mergeCell ref="C69:D69"/>
    <mergeCell ref="I69:J69"/>
    <mergeCell ref="N69:P69"/>
    <mergeCell ref="C70:D70"/>
    <mergeCell ref="C71:D71"/>
    <mergeCell ref="I71:J71"/>
    <mergeCell ref="N71:P71"/>
    <mergeCell ref="I76:J76"/>
    <mergeCell ref="N76:P76"/>
    <mergeCell ref="D60:O60"/>
    <mergeCell ref="C64:D66"/>
    <mergeCell ref="E64:E66"/>
    <mergeCell ref="F64:P64"/>
    <mergeCell ref="I66:J66"/>
    <mergeCell ref="N66:P66"/>
    <mergeCell ref="C50:D50"/>
    <mergeCell ref="D55:O55"/>
    <mergeCell ref="D57:I57"/>
    <mergeCell ref="J57:N57"/>
    <mergeCell ref="C58:O58"/>
    <mergeCell ref="D51:I51"/>
    <mergeCell ref="D53:F53"/>
    <mergeCell ref="D52:J52"/>
    <mergeCell ref="C47:D47"/>
    <mergeCell ref="C48:D48"/>
    <mergeCell ref="I48:J48"/>
    <mergeCell ref="N48:P48"/>
    <mergeCell ref="C49:D49"/>
    <mergeCell ref="N49:P49"/>
    <mergeCell ref="C44:D44"/>
    <mergeCell ref="I44:J44"/>
    <mergeCell ref="N44:P44"/>
    <mergeCell ref="C45:D45"/>
    <mergeCell ref="C46:D46"/>
    <mergeCell ref="I46:J46"/>
    <mergeCell ref="N46:P46"/>
    <mergeCell ref="N42:P42"/>
    <mergeCell ref="C43:D43"/>
    <mergeCell ref="I43:J43"/>
    <mergeCell ref="N43:P43"/>
    <mergeCell ref="C31:O31"/>
    <mergeCell ref="D33:O33"/>
    <mergeCell ref="C37:D39"/>
    <mergeCell ref="E37:E39"/>
    <mergeCell ref="F37:P37"/>
    <mergeCell ref="I39:J39"/>
    <mergeCell ref="N39:P39"/>
    <mergeCell ref="D3:I3"/>
    <mergeCell ref="J3:N3"/>
    <mergeCell ref="C4:O4"/>
    <mergeCell ref="D6:O6"/>
    <mergeCell ref="C18:D18"/>
    <mergeCell ref="I18:J18"/>
    <mergeCell ref="N18:P18"/>
    <mergeCell ref="C19:D19"/>
    <mergeCell ref="I19:J19"/>
    <mergeCell ref="N19:P19"/>
    <mergeCell ref="C15:D15"/>
    <mergeCell ref="C16:D16"/>
    <mergeCell ref="I16:J16"/>
    <mergeCell ref="N16:P16"/>
    <mergeCell ref="C17:D17"/>
    <mergeCell ref="I17:J17"/>
    <mergeCell ref="N17:P17"/>
    <mergeCell ref="B131:L131"/>
    <mergeCell ref="B132:F132"/>
    <mergeCell ref="C10:D12"/>
    <mergeCell ref="E10:E12"/>
    <mergeCell ref="F10:P10"/>
    <mergeCell ref="I12:J12"/>
    <mergeCell ref="N12:P12"/>
    <mergeCell ref="C23:D23"/>
    <mergeCell ref="I23:J23"/>
    <mergeCell ref="N23:P23"/>
    <mergeCell ref="D28:O28"/>
    <mergeCell ref="D30:I30"/>
    <mergeCell ref="J30:N30"/>
    <mergeCell ref="C20:D20"/>
    <mergeCell ref="C21:D21"/>
    <mergeCell ref="I21:J21"/>
    <mergeCell ref="N21:P21"/>
    <mergeCell ref="C22:D22"/>
    <mergeCell ref="I22:J22"/>
    <mergeCell ref="N22:P22"/>
    <mergeCell ref="E24:J24"/>
    <mergeCell ref="E25:Q25"/>
    <mergeCell ref="C42:D42"/>
    <mergeCell ref="I42:J42"/>
  </mergeCells>
  <pageMargins left="0" right="0" top="0" bottom="0" header="0" footer="0"/>
  <pageSetup paperSize="9" scale="93" orientation="landscape" r:id="rId1"/>
  <rowBreaks count="4" manualBreakCount="4">
    <brk id="26" max="16383" man="1"/>
    <brk id="54" max="16383" man="1"/>
    <brk id="81" max="16383" man="1"/>
    <brk id="107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statement05Anxx</vt:lpstr>
      <vt:lpstr>statement05Anxx!Print_Area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2024-06-28T11:51:23Z</dcterms:created>
  <dcterms:modified xsi:type="dcterms:W3CDTF">2024-08-01T07:36:22Z</dcterms:modified>
</cp:coreProperties>
</file>